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'2кв'!$A$1:$E$52</definedName>
    <definedName name="_xlnm.Print_Area" localSheetId="2">'3кв'!$A$1:$E$52</definedName>
    <definedName name="_xlnm.Print_Area" localSheetId="3">'4кв'!$A$1:$E$54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6" i="27" l="1"/>
  <c r="E28" i="26"/>
  <c r="B49" i="26"/>
  <c r="C17" i="27" l="1"/>
  <c r="C18" i="27"/>
  <c r="C12" i="27"/>
  <c r="C13" i="27"/>
  <c r="C11" i="27"/>
  <c r="C8" i="27"/>
  <c r="C15" i="27" l="1"/>
  <c r="C26" i="27"/>
  <c r="C20" i="27"/>
  <c r="C9" i="27"/>
  <c r="E23" i="26"/>
  <c r="E22" i="26"/>
  <c r="B52" i="26" s="1"/>
  <c r="C21" i="27" l="1"/>
  <c r="B53" i="26"/>
  <c r="B47" i="25"/>
  <c r="E23" i="25" l="1"/>
  <c r="E22" i="25"/>
  <c r="E23" i="24"/>
  <c r="E22" i="24"/>
  <c r="E26" i="24" s="1"/>
  <c r="B50" i="24" s="1"/>
  <c r="E26" i="25" l="1"/>
  <c r="B50" i="25" s="1"/>
  <c r="B51" i="25" s="1"/>
  <c r="E23" i="23"/>
  <c r="E22" i="23"/>
  <c r="E26" i="23" l="1"/>
  <c r="B50" i="23" s="1"/>
  <c r="B51" i="23" s="1"/>
  <c r="B47" i="24" s="1"/>
  <c r="B51" i="24" s="1"/>
</calcChain>
</file>

<file path=xl/sharedStrings.xml><?xml version="1.0" encoding="utf-8"?>
<sst xmlns="http://schemas.openxmlformats.org/spreadsheetml/2006/main" count="251" uniqueCount="90">
  <si>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</si>
  <si>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</si>
  <si>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</si>
  <si>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</si>
  <si>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</si>
  <si>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</si>
  <si>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</si>
  <si>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</si>
  <si>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</si>
  <si>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</si>
  <si>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</si>
  <si>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</si>
  <si>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</si>
  <si>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</si>
  <si>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</si>
  <si>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</si>
  <si>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</si>
  <si>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</si>
  <si>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</si>
  <si>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</si>
  <si>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</si>
  <si>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</si>
  <si>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</si>
  <si>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</si>
  <si>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Молодогвардейцев, д. 11а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</si>
  <si>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Украинской Ларисы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</si>
  <si>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№122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</si>
  <si>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№93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</si>
  <si>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</si>
  <si>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</si>
  <si>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</si>
  <si>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Украинской Л.М.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</si>
  <si>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</si>
  <si>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</si>
  <si>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- 1147,3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</si>
  <si>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</si>
  <si>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</si>
  <si>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</si>
  <si>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</si>
  <si>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ИТОГО, руб.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</si>
  <si>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</si>
  <si>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</si>
  <si>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</si>
  <si>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1 квартал</t>
  </si>
  <si>
    <t>Предъявлено населению  34146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</si>
  <si>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</si>
  <si>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</si>
  <si>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</si>
  <si>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 выполнено работ (оказано услуг) на общую сумму восемнадцать тысяч шестьсот сорок три рубля 72 копейки.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</si>
  <si>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</si>
  <si>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</si>
  <si>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</si>
  <si>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</si>
  <si>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 xml:space="preserve">           2. Всего за период с "01" 04 2023 г. по "30" 06 2023 г.  выполнено работ (оказано услуг) на общую сумму восемнадцать тысяч шестьсот сорок три рубля 72 копейки.</t>
  </si>
  <si>
    <t>за 3 квартал 2023 года</t>
  </si>
  <si>
    <t>"30" 09 2023 г.</t>
  </si>
  <si>
    <t>3 квартал</t>
  </si>
  <si>
    <t xml:space="preserve">           2. Всего за период с "01" 07 2023 г. по "30" 09 2023 г.  выполнено работ (оказано услуг) на общую сумму двадцать тысяч восемьсот шестьдесят три рубля 21 копейка.</t>
  </si>
  <si>
    <t>Предъявлено населению  348209,38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</si>
  <si>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</si>
  <si>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</si>
  <si>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</si>
  <si>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</si>
  <si>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</si>
  <si>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</si>
  <si>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</si>
  <si>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</si>
  <si>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</si>
  <si>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</si>
  <si>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</si>
  <si>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</si>
  <si>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</si>
  <si>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</si>
  <si>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</si>
  <si>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</si>
  <si>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</si>
  <si>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</si>
  <si>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</si>
  <si>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</si>
  <si>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</si>
  <si>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Молодогвардейцев, д. 11а</t>
  </si>
  <si>
    <t>за 4 квартал 2023 года</t>
  </si>
  <si>
    <t>31.12.2023 г.</t>
  </si>
  <si>
    <t>4 квартал</t>
  </si>
  <si>
    <t>Непредвиденные работы 0 ч/ч</t>
  </si>
  <si>
    <t>Изоляция магистрали отопления на чердаке 122 м.п.</t>
  </si>
  <si>
    <t>Замена ввода 0,4 кВ</t>
  </si>
  <si>
    <t>октябрь</t>
  </si>
  <si>
    <t xml:space="preserve">           2. Всего за период с "01" 10 2023 г. по "31" 12 2023 г.  выполнено работ (оказано услуг) на общую сумму шестьдесят три тысячи пятьсот сорок рублей 88 копеек.</t>
  </si>
  <si>
    <t>Начислено всего 144710,76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</si>
</sst>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6" fillId="0" borderId="0"/>
    <xf numFmtId="0" fontId="17" fillId="0" borderId="0"/>
    <xf numFmtId="0" fontId="18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2" fontId="14" fillId="0" borderId="5" xfId="0" applyNumberFormat="1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15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SheetLayoutView="100" workbookViewId="0">
      <selection activeCell="B50" sqref="B50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45</v>
      </c>
      <c r="B3" s="77"/>
      <c r="C3" s="77"/>
      <c r="D3" s="77"/>
      <c r="E3" s="77"/>
    </row>
    <row r="4" spans="1:5" s="1" customFormat="1" ht="15.6" customHeight="1" x14ac:dyDescent="0.25">
      <c r="A4" s="25" t="s">
        <v>13</v>
      </c>
      <c r="B4" s="4"/>
      <c r="C4" s="4"/>
      <c r="D4" s="78" t="s">
        <v>46</v>
      </c>
      <c r="E4" s="78"/>
    </row>
    <row r="5" spans="1:5" x14ac:dyDescent="0.25">
      <c r="A5" s="27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25</v>
      </c>
      <c r="B9" s="65"/>
      <c r="C9" s="65"/>
      <c r="D9" s="65"/>
      <c r="E9" s="65"/>
    </row>
    <row r="10" spans="1:5" ht="24.6" customHeight="1" x14ac:dyDescent="0.25">
      <c r="A10" s="70" t="s">
        <v>14</v>
      </c>
      <c r="B10" s="71"/>
      <c r="C10" s="71"/>
      <c r="D10" s="71"/>
      <c r="E10" s="71"/>
    </row>
    <row r="11" spans="1:5" x14ac:dyDescent="0.25">
      <c r="A11" s="65" t="s">
        <v>26</v>
      </c>
      <c r="B11" s="65"/>
      <c r="C11" s="65"/>
      <c r="D11" s="65"/>
      <c r="E11" s="65"/>
    </row>
    <row r="12" spans="1:5" ht="15.6" customHeight="1" x14ac:dyDescent="0.25">
      <c r="A12" s="69" t="s">
        <v>15</v>
      </c>
      <c r="B12" s="72"/>
      <c r="C12" s="72"/>
      <c r="D12" s="72"/>
      <c r="E12" s="72"/>
    </row>
    <row r="13" spans="1:5" ht="12" customHeight="1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47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7" customHeight="1" x14ac:dyDescent="0.25">
      <c r="A17" s="65" t="s">
        <v>17</v>
      </c>
      <c r="B17" s="65"/>
      <c r="C17" s="65"/>
      <c r="D17" s="65"/>
      <c r="E17" s="65"/>
    </row>
    <row r="18" spans="1:8" ht="59.45" customHeight="1" x14ac:dyDescent="0.25">
      <c r="A18" s="65" t="s">
        <v>27</v>
      </c>
      <c r="B18" s="65"/>
      <c r="C18" s="65"/>
      <c r="D18" s="65"/>
      <c r="E18" s="65"/>
    </row>
    <row r="19" spans="1:8" ht="29.45" customHeight="1" x14ac:dyDescent="0.25">
      <c r="A19" s="63" t="s">
        <v>28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7.02</v>
      </c>
      <c r="E22" s="8">
        <f>D22*F20*G20</f>
        <v>11985.245999999999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3.9</v>
      </c>
      <c r="E23" s="8">
        <f>D23*F20*3</f>
        <v>6658.4700000000012</v>
      </c>
    </row>
    <row r="24" spans="1:8" x14ac:dyDescent="0.25">
      <c r="A24" s="7" t="s">
        <v>29</v>
      </c>
      <c r="B24" s="9" t="s">
        <v>43</v>
      </c>
      <c r="C24" s="3" t="s">
        <v>30</v>
      </c>
      <c r="D24" s="3"/>
      <c r="E24" s="8">
        <v>0</v>
      </c>
    </row>
    <row r="25" spans="1:8" ht="17.25" customHeight="1" x14ac:dyDescent="0.25">
      <c r="A25" s="30"/>
      <c r="B25" s="24"/>
      <c r="C25" s="4"/>
      <c r="D25" s="24"/>
      <c r="E25" s="8"/>
    </row>
    <row r="26" spans="1:8" s="13" customFormat="1" ht="15.75" x14ac:dyDescent="0.25">
      <c r="A26" s="23" t="s">
        <v>39</v>
      </c>
      <c r="B26" s="10"/>
      <c r="C26" s="11"/>
      <c r="D26" s="11"/>
      <c r="E26" s="12">
        <f>SUM(E22:E25)</f>
        <v>18643.716</v>
      </c>
    </row>
    <row r="28" spans="1:8" ht="31.5" customHeight="1" x14ac:dyDescent="0.25">
      <c r="A28" s="64" t="s">
        <v>48</v>
      </c>
      <c r="B28" s="64"/>
      <c r="C28" s="64"/>
      <c r="D28" s="64"/>
      <c r="E28" s="64"/>
    </row>
    <row r="29" spans="1:8" ht="29.25" customHeight="1" x14ac:dyDescent="0.25">
      <c r="A29" s="65" t="s">
        <v>21</v>
      </c>
      <c r="B29" s="65"/>
      <c r="C29" s="65"/>
      <c r="D29" s="65"/>
      <c r="E29" s="65"/>
    </row>
    <row r="30" spans="1:8" x14ac:dyDescent="0.25">
      <c r="A30" s="65" t="s">
        <v>20</v>
      </c>
      <c r="B30" s="65"/>
      <c r="C30" s="65"/>
      <c r="D30" s="65"/>
      <c r="E30" s="65"/>
      <c r="F30" s="13"/>
      <c r="G30" s="13"/>
      <c r="H30" s="14"/>
    </row>
    <row r="31" spans="1:8" ht="30" customHeight="1" x14ac:dyDescent="0.25">
      <c r="A31" s="65" t="s">
        <v>32</v>
      </c>
      <c r="B31" s="65"/>
      <c r="C31" s="65"/>
      <c r="D31" s="65"/>
      <c r="E31" s="65"/>
    </row>
    <row r="32" spans="1:8" x14ac:dyDescent="0.25">
      <c r="A32" s="65" t="s">
        <v>18</v>
      </c>
      <c r="B32" s="65"/>
      <c r="C32" s="65"/>
      <c r="D32" s="65"/>
      <c r="E32" s="65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66" t="s">
        <v>5</v>
      </c>
      <c r="B36" s="66"/>
      <c r="C36" s="66"/>
      <c r="D36" s="66"/>
      <c r="E36" s="66"/>
    </row>
    <row r="37" spans="1:5" x14ac:dyDescent="0.25">
      <c r="A37" s="65" t="s">
        <v>18</v>
      </c>
      <c r="B37" s="65"/>
      <c r="C37" s="65"/>
      <c r="D37" s="65"/>
      <c r="E37" s="65"/>
    </row>
    <row r="38" spans="1:5" x14ac:dyDescent="0.25">
      <c r="A38" s="67" t="s">
        <v>49</v>
      </c>
      <c r="B38" s="67"/>
      <c r="C38" s="67"/>
      <c r="D38" s="67"/>
      <c r="E38" s="5"/>
    </row>
    <row r="39" spans="1:5" x14ac:dyDescent="0.25">
      <c r="B39" s="62" t="s">
        <v>19</v>
      </c>
      <c r="C39" s="62"/>
      <c r="D39" s="62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68" t="s">
        <v>31</v>
      </c>
      <c r="B41" s="68"/>
      <c r="C41" s="68"/>
      <c r="D41" s="68"/>
      <c r="E41" s="5"/>
    </row>
    <row r="42" spans="1:5" x14ac:dyDescent="0.25">
      <c r="B42" s="62" t="s">
        <v>19</v>
      </c>
      <c r="C42" s="62"/>
      <c r="D42" s="62"/>
      <c r="E42" s="6" t="s">
        <v>6</v>
      </c>
    </row>
    <row r="45" spans="1:5" x14ac:dyDescent="0.25">
      <c r="A45" s="19" t="s">
        <v>34</v>
      </c>
    </row>
    <row r="46" spans="1:5" x14ac:dyDescent="0.25">
      <c r="A46" s="13" t="s">
        <v>33</v>
      </c>
    </row>
    <row r="47" spans="1:5" x14ac:dyDescent="0.25">
      <c r="A47" s="2" t="s">
        <v>40</v>
      </c>
      <c r="B47" s="15">
        <v>1400.51</v>
      </c>
    </row>
    <row r="48" spans="1:5" ht="14.45" customHeight="1" x14ac:dyDescent="0.25">
      <c r="A48" s="20" t="s">
        <v>44</v>
      </c>
      <c r="B48" s="16"/>
    </row>
    <row r="49" spans="1:2" x14ac:dyDescent="0.25">
      <c r="A49" s="2" t="s">
        <v>35</v>
      </c>
      <c r="B49" s="16">
        <v>37377.33</v>
      </c>
    </row>
    <row r="50" spans="1:2" ht="30" x14ac:dyDescent="0.25">
      <c r="A50" s="29" t="s">
        <v>36</v>
      </c>
      <c r="B50" s="16">
        <f>E26</f>
        <v>18643.716</v>
      </c>
    </row>
    <row r="51" spans="1:2" x14ac:dyDescent="0.25">
      <c r="A51" s="17" t="s">
        <v>38</v>
      </c>
      <c r="B51" s="21">
        <f>B47+B49-B50</f>
        <v>20134.124000000003</v>
      </c>
    </row>
    <row r="52" spans="1:2" x14ac:dyDescent="0.25">
      <c r="B52" s="18"/>
    </row>
    <row r="53" spans="1:2" x14ac:dyDescent="0.25">
      <c r="B53" s="2">
        <v>1400.51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0" zoomScaleSheetLayoutView="100" workbookViewId="0">
      <selection activeCell="B50" sqref="B50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50</v>
      </c>
      <c r="B3" s="77"/>
      <c r="C3" s="77"/>
      <c r="D3" s="77"/>
      <c r="E3" s="77"/>
    </row>
    <row r="4" spans="1:5" s="1" customFormat="1" ht="15.6" customHeight="1" x14ac:dyDescent="0.25">
      <c r="A4" s="25" t="s">
        <v>13</v>
      </c>
      <c r="B4" s="4"/>
      <c r="C4" s="4"/>
      <c r="D4" s="78" t="s">
        <v>51</v>
      </c>
      <c r="E4" s="78"/>
    </row>
    <row r="5" spans="1:5" x14ac:dyDescent="0.25">
      <c r="A5" s="33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25</v>
      </c>
      <c r="B9" s="65"/>
      <c r="C9" s="65"/>
      <c r="D9" s="65"/>
      <c r="E9" s="65"/>
    </row>
    <row r="10" spans="1:5" ht="24.6" customHeight="1" x14ac:dyDescent="0.25">
      <c r="A10" s="70" t="s">
        <v>14</v>
      </c>
      <c r="B10" s="71"/>
      <c r="C10" s="71"/>
      <c r="D10" s="71"/>
      <c r="E10" s="71"/>
    </row>
    <row r="11" spans="1:5" x14ac:dyDescent="0.25">
      <c r="A11" s="65" t="s">
        <v>26</v>
      </c>
      <c r="B11" s="65"/>
      <c r="C11" s="65"/>
      <c r="D11" s="65"/>
      <c r="E11" s="65"/>
    </row>
    <row r="12" spans="1:5" ht="15.6" customHeight="1" x14ac:dyDescent="0.25">
      <c r="A12" s="69" t="s">
        <v>15</v>
      </c>
      <c r="B12" s="72"/>
      <c r="C12" s="72"/>
      <c r="D12" s="72"/>
      <c r="E12" s="72"/>
    </row>
    <row r="13" spans="1:5" ht="12" customHeight="1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47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7" customHeight="1" x14ac:dyDescent="0.25">
      <c r="A17" s="65" t="s">
        <v>17</v>
      </c>
      <c r="B17" s="65"/>
      <c r="C17" s="65"/>
      <c r="D17" s="65"/>
      <c r="E17" s="65"/>
    </row>
    <row r="18" spans="1:8" ht="59.45" customHeight="1" x14ac:dyDescent="0.25">
      <c r="A18" s="65" t="s">
        <v>27</v>
      </c>
      <c r="B18" s="65"/>
      <c r="C18" s="65"/>
      <c r="D18" s="65"/>
      <c r="E18" s="65"/>
    </row>
    <row r="19" spans="1:8" ht="29.45" customHeight="1" x14ac:dyDescent="0.25">
      <c r="A19" s="63" t="s">
        <v>28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7.02</v>
      </c>
      <c r="E22" s="8">
        <f>D22*F20*G20</f>
        <v>11985.245999999999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3.9</v>
      </c>
      <c r="E23" s="8">
        <f>D23*F20*3</f>
        <v>6658.4700000000012</v>
      </c>
    </row>
    <row r="24" spans="1:8" x14ac:dyDescent="0.25">
      <c r="A24" s="7" t="s">
        <v>29</v>
      </c>
      <c r="B24" s="9" t="s">
        <v>52</v>
      </c>
      <c r="C24" s="3" t="s">
        <v>30</v>
      </c>
      <c r="D24" s="3"/>
      <c r="E24" s="8">
        <v>0</v>
      </c>
    </row>
    <row r="25" spans="1:8" ht="17.25" customHeight="1" x14ac:dyDescent="0.25">
      <c r="A25" s="30"/>
      <c r="B25" s="24"/>
      <c r="C25" s="4"/>
      <c r="D25" s="24"/>
      <c r="E25" s="8"/>
    </row>
    <row r="26" spans="1:8" s="13" customFormat="1" ht="15.75" x14ac:dyDescent="0.25">
      <c r="A26" s="23" t="s">
        <v>39</v>
      </c>
      <c r="B26" s="10"/>
      <c r="C26" s="11"/>
      <c r="D26" s="11"/>
      <c r="E26" s="12">
        <f>SUM(E22:E25)</f>
        <v>18643.716</v>
      </c>
    </row>
    <row r="28" spans="1:8" ht="31.5" customHeight="1" x14ac:dyDescent="0.25">
      <c r="A28" s="64" t="s">
        <v>53</v>
      </c>
      <c r="B28" s="64"/>
      <c r="C28" s="64"/>
      <c r="D28" s="64"/>
      <c r="E28" s="64"/>
    </row>
    <row r="29" spans="1:8" ht="29.25" customHeight="1" x14ac:dyDescent="0.25">
      <c r="A29" s="65" t="s">
        <v>21</v>
      </c>
      <c r="B29" s="65"/>
      <c r="C29" s="65"/>
      <c r="D29" s="65"/>
      <c r="E29" s="65"/>
    </row>
    <row r="30" spans="1:8" x14ac:dyDescent="0.25">
      <c r="A30" s="65" t="s">
        <v>20</v>
      </c>
      <c r="B30" s="65"/>
      <c r="C30" s="65"/>
      <c r="D30" s="65"/>
      <c r="E30" s="65"/>
      <c r="F30" s="13"/>
      <c r="G30" s="13"/>
      <c r="H30" s="14"/>
    </row>
    <row r="31" spans="1:8" ht="30" customHeight="1" x14ac:dyDescent="0.25">
      <c r="A31" s="65" t="s">
        <v>32</v>
      </c>
      <c r="B31" s="65"/>
      <c r="C31" s="65"/>
      <c r="D31" s="65"/>
      <c r="E31" s="65"/>
    </row>
    <row r="32" spans="1:8" x14ac:dyDescent="0.25">
      <c r="A32" s="65" t="s">
        <v>18</v>
      </c>
      <c r="B32" s="65"/>
      <c r="C32" s="65"/>
      <c r="D32" s="65"/>
      <c r="E32" s="65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66" t="s">
        <v>5</v>
      </c>
      <c r="B36" s="66"/>
      <c r="C36" s="66"/>
      <c r="D36" s="66"/>
      <c r="E36" s="66"/>
    </row>
    <row r="37" spans="1:5" x14ac:dyDescent="0.25">
      <c r="A37" s="65" t="s">
        <v>18</v>
      </c>
      <c r="B37" s="65"/>
      <c r="C37" s="65"/>
      <c r="D37" s="65"/>
      <c r="E37" s="65"/>
    </row>
    <row r="38" spans="1:5" x14ac:dyDescent="0.25">
      <c r="A38" s="67" t="s">
        <v>49</v>
      </c>
      <c r="B38" s="67"/>
      <c r="C38" s="67"/>
      <c r="D38" s="67"/>
      <c r="E38" s="5"/>
    </row>
    <row r="39" spans="1:5" x14ac:dyDescent="0.25">
      <c r="B39" s="62" t="s">
        <v>19</v>
      </c>
      <c r="C39" s="62"/>
      <c r="D39" s="62"/>
      <c r="E39" s="6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68" t="s">
        <v>31</v>
      </c>
      <c r="B41" s="68"/>
      <c r="C41" s="68"/>
      <c r="D41" s="68"/>
      <c r="E41" s="5"/>
    </row>
    <row r="42" spans="1:5" x14ac:dyDescent="0.25">
      <c r="B42" s="62" t="s">
        <v>19</v>
      </c>
      <c r="C42" s="62"/>
      <c r="D42" s="62"/>
      <c r="E42" s="6" t="s">
        <v>6</v>
      </c>
    </row>
    <row r="45" spans="1:5" x14ac:dyDescent="0.25">
      <c r="A45" s="19" t="s">
        <v>34</v>
      </c>
    </row>
    <row r="46" spans="1:5" x14ac:dyDescent="0.25">
      <c r="A46" s="13" t="s">
        <v>33</v>
      </c>
    </row>
    <row r="47" spans="1:5" x14ac:dyDescent="0.25">
      <c r="A47" s="2" t="s">
        <v>40</v>
      </c>
      <c r="B47" s="15">
        <f>'1кв'!B51</f>
        <v>20134.124000000003</v>
      </c>
    </row>
    <row r="48" spans="1:5" ht="14.45" customHeight="1" x14ac:dyDescent="0.25">
      <c r="A48" s="20" t="s">
        <v>44</v>
      </c>
      <c r="B48" s="16"/>
    </row>
    <row r="49" spans="1:2" x14ac:dyDescent="0.25">
      <c r="A49" s="2" t="s">
        <v>35</v>
      </c>
      <c r="B49" s="16">
        <v>33648.71</v>
      </c>
    </row>
    <row r="50" spans="1:2" ht="30" x14ac:dyDescent="0.25">
      <c r="A50" s="34" t="s">
        <v>36</v>
      </c>
      <c r="B50" s="16">
        <f>E26</f>
        <v>18643.716</v>
      </c>
    </row>
    <row r="51" spans="1:2" x14ac:dyDescent="0.25">
      <c r="A51" s="17" t="s">
        <v>38</v>
      </c>
      <c r="B51" s="21">
        <f>B47+B49-B50</f>
        <v>35139.118000000002</v>
      </c>
    </row>
    <row r="52" spans="1:2" x14ac:dyDescent="0.25">
      <c r="B52" s="18"/>
    </row>
    <row r="53" spans="1:2" x14ac:dyDescent="0.25">
      <c r="B53" s="2">
        <v>1400.51</v>
      </c>
    </row>
  </sheetData>
  <mergeCells count="30"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B53" sqref="B53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54</v>
      </c>
      <c r="B3" s="77"/>
      <c r="C3" s="77"/>
      <c r="D3" s="77"/>
      <c r="E3" s="77"/>
    </row>
    <row r="4" spans="1:5" s="1" customFormat="1" ht="15.6" customHeight="1" x14ac:dyDescent="0.25">
      <c r="A4" s="25" t="s">
        <v>13</v>
      </c>
      <c r="B4" s="4"/>
      <c r="C4" s="4"/>
      <c r="D4" s="78" t="s">
        <v>55</v>
      </c>
      <c r="E4" s="78"/>
    </row>
    <row r="5" spans="1:5" x14ac:dyDescent="0.25">
      <c r="A5" s="33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25</v>
      </c>
      <c r="B9" s="65"/>
      <c r="C9" s="65"/>
      <c r="D9" s="65"/>
      <c r="E9" s="65"/>
    </row>
    <row r="10" spans="1:5" ht="24.6" customHeight="1" x14ac:dyDescent="0.25">
      <c r="A10" s="70" t="s">
        <v>14</v>
      </c>
      <c r="B10" s="71"/>
      <c r="C10" s="71"/>
      <c r="D10" s="71"/>
      <c r="E10" s="71"/>
    </row>
    <row r="11" spans="1:5" x14ac:dyDescent="0.25">
      <c r="A11" s="65" t="s">
        <v>26</v>
      </c>
      <c r="B11" s="65"/>
      <c r="C11" s="65"/>
      <c r="D11" s="65"/>
      <c r="E11" s="65"/>
    </row>
    <row r="12" spans="1:5" ht="15.6" customHeight="1" x14ac:dyDescent="0.25">
      <c r="A12" s="69" t="s">
        <v>15</v>
      </c>
      <c r="B12" s="72"/>
      <c r="C12" s="72"/>
      <c r="D12" s="72"/>
      <c r="E12" s="72"/>
    </row>
    <row r="13" spans="1:5" ht="12" customHeight="1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47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7" customHeight="1" x14ac:dyDescent="0.25">
      <c r="A17" s="65" t="s">
        <v>17</v>
      </c>
      <c r="B17" s="65"/>
      <c r="C17" s="65"/>
      <c r="D17" s="65"/>
      <c r="E17" s="65"/>
    </row>
    <row r="18" spans="1:8" ht="59.45" customHeight="1" x14ac:dyDescent="0.25">
      <c r="A18" s="65" t="s">
        <v>27</v>
      </c>
      <c r="B18" s="65"/>
      <c r="C18" s="65"/>
      <c r="D18" s="65"/>
      <c r="E18" s="65"/>
    </row>
    <row r="19" spans="1:8" ht="29.45" customHeight="1" x14ac:dyDescent="0.25">
      <c r="A19" s="63" t="s">
        <v>28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7.86</v>
      </c>
      <c r="E22" s="8">
        <f>D22*F20*G20</f>
        <v>13419.378000000001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D23*F20*3</f>
        <v>7443.8280000000013</v>
      </c>
    </row>
    <row r="24" spans="1:8" x14ac:dyDescent="0.25">
      <c r="A24" s="7" t="s">
        <v>29</v>
      </c>
      <c r="B24" s="9" t="s">
        <v>56</v>
      </c>
      <c r="C24" s="3" t="s">
        <v>30</v>
      </c>
      <c r="D24" s="3"/>
      <c r="E24" s="8">
        <v>0</v>
      </c>
    </row>
    <row r="25" spans="1:8" ht="17.25" customHeight="1" x14ac:dyDescent="0.25">
      <c r="A25" s="30"/>
      <c r="B25" s="24"/>
      <c r="C25" s="4"/>
      <c r="D25" s="24"/>
      <c r="E25" s="8"/>
    </row>
    <row r="26" spans="1:8" s="13" customFormat="1" ht="15.75" x14ac:dyDescent="0.25">
      <c r="A26" s="23" t="s">
        <v>39</v>
      </c>
      <c r="B26" s="10"/>
      <c r="C26" s="11"/>
      <c r="D26" s="11"/>
      <c r="E26" s="12">
        <f>SUM(E22:E25)</f>
        <v>20863.206000000002</v>
      </c>
    </row>
    <row r="28" spans="1:8" ht="31.5" customHeight="1" x14ac:dyDescent="0.25">
      <c r="A28" s="64" t="s">
        <v>57</v>
      </c>
      <c r="B28" s="64"/>
      <c r="C28" s="64"/>
      <c r="D28" s="64"/>
      <c r="E28" s="64"/>
    </row>
    <row r="29" spans="1:8" ht="29.25" customHeight="1" x14ac:dyDescent="0.25">
      <c r="A29" s="65" t="s">
        <v>21</v>
      </c>
      <c r="B29" s="65"/>
      <c r="C29" s="65"/>
      <c r="D29" s="65"/>
      <c r="E29" s="65"/>
    </row>
    <row r="30" spans="1:8" x14ac:dyDescent="0.25">
      <c r="A30" s="65" t="s">
        <v>20</v>
      </c>
      <c r="B30" s="65"/>
      <c r="C30" s="65"/>
      <c r="D30" s="65"/>
      <c r="E30" s="65"/>
      <c r="F30" s="13"/>
      <c r="G30" s="13"/>
      <c r="H30" s="14"/>
    </row>
    <row r="31" spans="1:8" ht="30" customHeight="1" x14ac:dyDescent="0.25">
      <c r="A31" s="65" t="s">
        <v>32</v>
      </c>
      <c r="B31" s="65"/>
      <c r="C31" s="65"/>
      <c r="D31" s="65"/>
      <c r="E31" s="65"/>
    </row>
    <row r="32" spans="1:8" x14ac:dyDescent="0.25">
      <c r="A32" s="65" t="s">
        <v>18</v>
      </c>
      <c r="B32" s="65"/>
      <c r="C32" s="65"/>
      <c r="D32" s="65"/>
      <c r="E32" s="65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66" t="s">
        <v>5</v>
      </c>
      <c r="B36" s="66"/>
      <c r="C36" s="66"/>
      <c r="D36" s="66"/>
      <c r="E36" s="66"/>
    </row>
    <row r="37" spans="1:5" x14ac:dyDescent="0.25">
      <c r="A37" s="65" t="s">
        <v>18</v>
      </c>
      <c r="B37" s="65"/>
      <c r="C37" s="65"/>
      <c r="D37" s="65"/>
      <c r="E37" s="65"/>
    </row>
    <row r="38" spans="1:5" x14ac:dyDescent="0.25">
      <c r="A38" s="67" t="s">
        <v>49</v>
      </c>
      <c r="B38" s="67"/>
      <c r="C38" s="67"/>
      <c r="D38" s="67"/>
      <c r="E38" s="5"/>
    </row>
    <row r="39" spans="1:5" x14ac:dyDescent="0.25">
      <c r="B39" s="62" t="s">
        <v>19</v>
      </c>
      <c r="C39" s="62"/>
      <c r="D39" s="62"/>
      <c r="E39" s="6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68" t="s">
        <v>31</v>
      </c>
      <c r="B41" s="68"/>
      <c r="C41" s="68"/>
      <c r="D41" s="68"/>
      <c r="E41" s="5"/>
    </row>
    <row r="42" spans="1:5" x14ac:dyDescent="0.25">
      <c r="B42" s="62" t="s">
        <v>19</v>
      </c>
      <c r="C42" s="62"/>
      <c r="D42" s="62"/>
      <c r="E42" s="6" t="s">
        <v>6</v>
      </c>
    </row>
    <row r="45" spans="1:5" x14ac:dyDescent="0.25">
      <c r="A45" s="19" t="s">
        <v>34</v>
      </c>
    </row>
    <row r="46" spans="1:5" x14ac:dyDescent="0.25">
      <c r="A46" s="13" t="s">
        <v>33</v>
      </c>
    </row>
    <row r="47" spans="1:5" x14ac:dyDescent="0.25">
      <c r="A47" s="2" t="s">
        <v>40</v>
      </c>
      <c r="B47" s="15">
        <f>'2кв'!B51</f>
        <v>35139.118000000002</v>
      </c>
    </row>
    <row r="48" spans="1:5" ht="14.45" customHeight="1" x14ac:dyDescent="0.25">
      <c r="A48" s="20" t="s">
        <v>58</v>
      </c>
      <c r="B48" s="16"/>
    </row>
    <row r="49" spans="1:2" x14ac:dyDescent="0.25">
      <c r="A49" s="2" t="s">
        <v>35</v>
      </c>
      <c r="B49" s="16">
        <v>33470.519999999997</v>
      </c>
    </row>
    <row r="50" spans="1:2" ht="30" x14ac:dyDescent="0.25">
      <c r="A50" s="34" t="s">
        <v>36</v>
      </c>
      <c r="B50" s="16">
        <f>E26</f>
        <v>20863.206000000002</v>
      </c>
    </row>
    <row r="51" spans="1:2" x14ac:dyDescent="0.25">
      <c r="A51" s="17" t="s">
        <v>38</v>
      </c>
      <c r="B51" s="21">
        <f>B47+B49-B50</f>
        <v>47746.432000000001</v>
      </c>
    </row>
    <row r="52" spans="1:2" x14ac:dyDescent="0.25">
      <c r="B52" s="18"/>
    </row>
  </sheetData>
  <mergeCells count="30"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4" zoomScaleSheetLayoutView="100" workbookViewId="0">
      <selection activeCell="A25" sqref="A25:A26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81</v>
      </c>
      <c r="B3" s="77"/>
      <c r="C3" s="77"/>
      <c r="D3" s="77"/>
      <c r="E3" s="77"/>
    </row>
    <row r="4" spans="1:5" s="1" customFormat="1" ht="15.6" customHeight="1" x14ac:dyDescent="0.25">
      <c r="A4" s="25" t="s">
        <v>13</v>
      </c>
      <c r="B4" s="4"/>
      <c r="C4" s="4"/>
      <c r="D4" s="61"/>
      <c r="E4" s="61" t="s">
        <v>82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25</v>
      </c>
      <c r="B9" s="65"/>
      <c r="C9" s="65"/>
      <c r="D9" s="65"/>
      <c r="E9" s="65"/>
    </row>
    <row r="10" spans="1:5" ht="24.6" customHeight="1" x14ac:dyDescent="0.25">
      <c r="A10" s="70" t="s">
        <v>14</v>
      </c>
      <c r="B10" s="71"/>
      <c r="C10" s="71"/>
      <c r="D10" s="71"/>
      <c r="E10" s="71"/>
    </row>
    <row r="11" spans="1:5" x14ac:dyDescent="0.25">
      <c r="A11" s="65" t="s">
        <v>26</v>
      </c>
      <c r="B11" s="65"/>
      <c r="C11" s="65"/>
      <c r="D11" s="65"/>
      <c r="E11" s="65"/>
    </row>
    <row r="12" spans="1:5" ht="15.6" customHeight="1" x14ac:dyDescent="0.25">
      <c r="A12" s="69" t="s">
        <v>15</v>
      </c>
      <c r="B12" s="72"/>
      <c r="C12" s="72"/>
      <c r="D12" s="72"/>
      <c r="E12" s="72"/>
    </row>
    <row r="13" spans="1:5" ht="12" customHeight="1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47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7" customHeight="1" x14ac:dyDescent="0.25">
      <c r="A17" s="65" t="s">
        <v>17</v>
      </c>
      <c r="B17" s="65"/>
      <c r="C17" s="65"/>
      <c r="D17" s="65"/>
      <c r="E17" s="65"/>
    </row>
    <row r="18" spans="1:8" ht="59.45" customHeight="1" x14ac:dyDescent="0.25">
      <c r="A18" s="65" t="s">
        <v>27</v>
      </c>
      <c r="B18" s="65"/>
      <c r="C18" s="65"/>
      <c r="D18" s="65"/>
      <c r="E18" s="65"/>
    </row>
    <row r="19" spans="1:8" ht="29.45" customHeight="1" x14ac:dyDescent="0.25">
      <c r="A19" s="63" t="s">
        <v>28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7.86</v>
      </c>
      <c r="E22" s="8">
        <f>D22*F20*G20</f>
        <v>13419.378000000001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D23*F20*3</f>
        <v>7443.8280000000013</v>
      </c>
    </row>
    <row r="24" spans="1:8" x14ac:dyDescent="0.25">
      <c r="A24" s="7" t="s">
        <v>29</v>
      </c>
      <c r="B24" s="9" t="s">
        <v>83</v>
      </c>
      <c r="C24" s="3" t="s">
        <v>30</v>
      </c>
      <c r="D24" s="3"/>
      <c r="E24" s="8">
        <v>196.87</v>
      </c>
    </row>
    <row r="25" spans="1:8" x14ac:dyDescent="0.25">
      <c r="A25" s="7" t="s">
        <v>86</v>
      </c>
      <c r="B25" s="9" t="s">
        <v>87</v>
      </c>
      <c r="C25" s="3" t="s">
        <v>30</v>
      </c>
      <c r="D25" s="3"/>
      <c r="E25" s="8">
        <v>32415.7</v>
      </c>
    </row>
    <row r="26" spans="1:8" ht="30" x14ac:dyDescent="0.25">
      <c r="A26" s="7" t="s">
        <v>85</v>
      </c>
      <c r="B26" s="9" t="s">
        <v>87</v>
      </c>
      <c r="C26" s="3" t="s">
        <v>30</v>
      </c>
      <c r="D26" s="3"/>
      <c r="E26" s="8">
        <v>10065.1</v>
      </c>
    </row>
    <row r="27" spans="1:8" ht="15.75" x14ac:dyDescent="0.25">
      <c r="A27" s="30"/>
      <c r="B27" s="24"/>
      <c r="C27" s="4"/>
      <c r="D27" s="24"/>
      <c r="E27" s="8"/>
    </row>
    <row r="28" spans="1:8" s="13" customFormat="1" ht="15.75" x14ac:dyDescent="0.25">
      <c r="A28" s="23" t="s">
        <v>39</v>
      </c>
      <c r="B28" s="10"/>
      <c r="C28" s="11"/>
      <c r="D28" s="11"/>
      <c r="E28" s="12">
        <f>SUM(E22:E27)</f>
        <v>63540.875999999997</v>
      </c>
    </row>
    <row r="30" spans="1:8" ht="31.5" customHeight="1" x14ac:dyDescent="0.25">
      <c r="A30" s="64" t="s">
        <v>88</v>
      </c>
      <c r="B30" s="64"/>
      <c r="C30" s="64"/>
      <c r="D30" s="64"/>
      <c r="E30" s="64"/>
    </row>
    <row r="31" spans="1:8" ht="29.25" customHeight="1" x14ac:dyDescent="0.25">
      <c r="A31" s="65" t="s">
        <v>21</v>
      </c>
      <c r="B31" s="65"/>
      <c r="C31" s="65"/>
      <c r="D31" s="65"/>
      <c r="E31" s="65"/>
    </row>
    <row r="32" spans="1:8" x14ac:dyDescent="0.25">
      <c r="A32" s="65" t="s">
        <v>20</v>
      </c>
      <c r="B32" s="65"/>
      <c r="C32" s="65"/>
      <c r="D32" s="65"/>
      <c r="E32" s="65"/>
      <c r="F32" s="13"/>
      <c r="G32" s="13"/>
      <c r="H32" s="14"/>
    </row>
    <row r="33" spans="1:5" ht="30" customHeight="1" x14ac:dyDescent="0.25">
      <c r="A33" s="65" t="s">
        <v>32</v>
      </c>
      <c r="B33" s="65"/>
      <c r="C33" s="65"/>
      <c r="D33" s="65"/>
      <c r="E33" s="65"/>
    </row>
    <row r="34" spans="1:5" x14ac:dyDescent="0.25">
      <c r="A34" s="65" t="s">
        <v>18</v>
      </c>
      <c r="B34" s="65"/>
      <c r="C34" s="65"/>
      <c r="D34" s="65"/>
      <c r="E34" s="65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36"/>
      <c r="B36" s="36"/>
      <c r="C36" s="36"/>
      <c r="D36" s="36"/>
      <c r="E36" s="36"/>
    </row>
    <row r="37" spans="1:5" x14ac:dyDescent="0.25">
      <c r="A37" s="36"/>
      <c r="B37" s="36"/>
      <c r="C37" s="36"/>
      <c r="D37" s="36"/>
      <c r="E37" s="36"/>
    </row>
    <row r="38" spans="1:5" x14ac:dyDescent="0.25">
      <c r="A38" s="66" t="s">
        <v>5</v>
      </c>
      <c r="B38" s="66"/>
      <c r="C38" s="66"/>
      <c r="D38" s="66"/>
      <c r="E38" s="66"/>
    </row>
    <row r="39" spans="1:5" x14ac:dyDescent="0.25">
      <c r="A39" s="65" t="s">
        <v>18</v>
      </c>
      <c r="B39" s="65"/>
      <c r="C39" s="65"/>
      <c r="D39" s="65"/>
      <c r="E39" s="65"/>
    </row>
    <row r="40" spans="1:5" x14ac:dyDescent="0.25">
      <c r="A40" s="67" t="s">
        <v>49</v>
      </c>
      <c r="B40" s="67"/>
      <c r="C40" s="67"/>
      <c r="D40" s="67"/>
      <c r="E40" s="5"/>
    </row>
    <row r="41" spans="1:5" x14ac:dyDescent="0.25">
      <c r="B41" s="62" t="s">
        <v>19</v>
      </c>
      <c r="C41" s="62"/>
      <c r="D41" s="62"/>
      <c r="E41" s="6" t="s">
        <v>6</v>
      </c>
    </row>
    <row r="42" spans="1:5" x14ac:dyDescent="0.25">
      <c r="A42" s="37"/>
      <c r="B42" s="37"/>
      <c r="C42" s="37"/>
      <c r="D42" s="37"/>
      <c r="E42" s="37"/>
    </row>
    <row r="43" spans="1:5" x14ac:dyDescent="0.25">
      <c r="A43" s="68" t="s">
        <v>31</v>
      </c>
      <c r="B43" s="68"/>
      <c r="C43" s="68"/>
      <c r="D43" s="68"/>
      <c r="E43" s="5"/>
    </row>
    <row r="44" spans="1:5" x14ac:dyDescent="0.25">
      <c r="B44" s="62" t="s">
        <v>19</v>
      </c>
      <c r="C44" s="62"/>
      <c r="D44" s="62"/>
      <c r="E44" s="6" t="s">
        <v>6</v>
      </c>
    </row>
    <row r="47" spans="1:5" x14ac:dyDescent="0.25">
      <c r="A47" s="19" t="s">
        <v>34</v>
      </c>
    </row>
    <row r="48" spans="1:5" x14ac:dyDescent="0.25">
      <c r="A48" s="13" t="s">
        <v>33</v>
      </c>
    </row>
    <row r="49" spans="1:2" x14ac:dyDescent="0.25">
      <c r="A49" s="2" t="s">
        <v>40</v>
      </c>
      <c r="B49" s="15">
        <f>'3кв'!B51</f>
        <v>47746.432000000001</v>
      </c>
    </row>
    <row r="50" spans="1:2" ht="14.45" customHeight="1" x14ac:dyDescent="0.25">
      <c r="A50" s="20" t="s">
        <v>58</v>
      </c>
      <c r="B50" s="16"/>
    </row>
    <row r="51" spans="1:2" x14ac:dyDescent="0.25">
      <c r="A51" s="2" t="s">
        <v>35</v>
      </c>
      <c r="B51" s="16">
        <v>41423.839999999997</v>
      </c>
    </row>
    <row r="52" spans="1:2" ht="30" x14ac:dyDescent="0.25">
      <c r="A52" s="35" t="s">
        <v>36</v>
      </c>
      <c r="B52" s="16">
        <f>E28</f>
        <v>63540.875999999997</v>
      </c>
    </row>
    <row r="53" spans="1:2" x14ac:dyDescent="0.25">
      <c r="A53" s="17" t="s">
        <v>38</v>
      </c>
      <c r="B53" s="21">
        <f>B49+B51-B52</f>
        <v>25629.396000000001</v>
      </c>
    </row>
    <row r="54" spans="1:2" x14ac:dyDescent="0.25">
      <c r="B54" s="18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0:E30"/>
    <mergeCell ref="A31:E31"/>
    <mergeCell ref="A32:E32"/>
    <mergeCell ref="A33:E33"/>
    <mergeCell ref="A34:E34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4" zoomScaleSheetLayoutView="100" workbookViewId="0">
      <selection activeCell="C26" sqref="C2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9" t="s">
        <v>59</v>
      </c>
      <c r="B1" s="79"/>
      <c r="C1" s="79"/>
      <c r="D1" s="39"/>
    </row>
    <row r="2" spans="1:5" ht="15.75" x14ac:dyDescent="0.25">
      <c r="A2" s="80" t="s">
        <v>60</v>
      </c>
      <c r="B2" s="80"/>
      <c r="C2" s="80"/>
      <c r="D2" s="40"/>
    </row>
    <row r="3" spans="1:5" ht="15.75" x14ac:dyDescent="0.25">
      <c r="A3" s="80" t="s">
        <v>61</v>
      </c>
      <c r="B3" s="80"/>
      <c r="C3" s="80"/>
      <c r="D3" s="40"/>
    </row>
    <row r="4" spans="1:5" ht="15.75" x14ac:dyDescent="0.25">
      <c r="A4" s="79" t="s">
        <v>80</v>
      </c>
      <c r="B4" s="79"/>
      <c r="C4" s="79"/>
      <c r="D4" s="39"/>
    </row>
    <row r="5" spans="1:5" ht="15.75" x14ac:dyDescent="0.25">
      <c r="A5" s="81"/>
      <c r="B5" s="81"/>
      <c r="C5" s="81"/>
      <c r="D5" s="1"/>
    </row>
    <row r="6" spans="1:5" ht="15.75" x14ac:dyDescent="0.25">
      <c r="A6" s="40"/>
      <c r="B6" s="41" t="s">
        <v>62</v>
      </c>
      <c r="C6" s="42">
        <f>'1кв'!B47</f>
        <v>1400.51</v>
      </c>
      <c r="D6" s="43"/>
    </row>
    <row r="7" spans="1:5" ht="15.75" x14ac:dyDescent="0.25">
      <c r="A7" s="44" t="s">
        <v>63</v>
      </c>
      <c r="B7" s="41" t="s">
        <v>89</v>
      </c>
      <c r="C7" s="42"/>
      <c r="D7" s="43"/>
    </row>
    <row r="8" spans="1:5" ht="15.75" x14ac:dyDescent="0.25">
      <c r="B8" s="45" t="s">
        <v>64</v>
      </c>
      <c r="C8" s="46">
        <f>'1кв'!B49+'2кв'!B49+'3кв'!B49+'4кв'!B51</f>
        <v>145920.4</v>
      </c>
      <c r="D8" s="47"/>
    </row>
    <row r="9" spans="1:5" ht="15.75" x14ac:dyDescent="0.25">
      <c r="A9" s="48"/>
      <c r="B9" s="45" t="s">
        <v>65</v>
      </c>
      <c r="C9" s="49">
        <f>SUM(C8:C8)</f>
        <v>145920.4</v>
      </c>
      <c r="D9" s="43"/>
    </row>
    <row r="10" spans="1:5" ht="15.75" x14ac:dyDescent="0.25">
      <c r="A10" s="1"/>
      <c r="B10" s="82"/>
      <c r="C10" s="82"/>
      <c r="D10" s="50"/>
    </row>
    <row r="11" spans="1:5" ht="15.75" x14ac:dyDescent="0.25">
      <c r="A11" s="51" t="s">
        <v>66</v>
      </c>
      <c r="B11" s="52" t="s">
        <v>42</v>
      </c>
      <c r="C11" s="46">
        <f>'1кв'!E22+'2кв'!E22+'3кв'!E22+'4кв'!E22</f>
        <v>50809.247999999992</v>
      </c>
      <c r="D11" s="50"/>
    </row>
    <row r="12" spans="1:5" ht="15.75" x14ac:dyDescent="0.25">
      <c r="A12" s="51"/>
      <c r="B12" s="7" t="s">
        <v>37</v>
      </c>
      <c r="C12" s="46">
        <f>'1кв'!E23+'2кв'!E23+'3кв'!E23+'4кв'!E23</f>
        <v>28204.596000000005</v>
      </c>
      <c r="D12" s="50"/>
    </row>
    <row r="13" spans="1:5" ht="15.75" x14ac:dyDescent="0.25">
      <c r="A13" s="1"/>
      <c r="B13" s="7" t="s">
        <v>29</v>
      </c>
      <c r="C13" s="46">
        <f>'1кв'!E24+'2кв'!E24+'3кв'!E24+'4кв'!E24</f>
        <v>196.87</v>
      </c>
      <c r="D13" s="50"/>
      <c r="E13" s="53"/>
    </row>
    <row r="14" spans="1:5" ht="15.75" x14ac:dyDescent="0.25">
      <c r="A14" s="51"/>
      <c r="B14" s="54" t="s">
        <v>84</v>
      </c>
      <c r="C14" s="46">
        <v>0</v>
      </c>
      <c r="D14" s="50"/>
    </row>
    <row r="15" spans="1:5" ht="15.75" x14ac:dyDescent="0.25">
      <c r="A15" s="51"/>
      <c r="B15" s="55" t="s">
        <v>67</v>
      </c>
      <c r="C15" s="46">
        <f>SUM(C17:C19)</f>
        <v>42480.800000000003</v>
      </c>
      <c r="D15" s="50"/>
    </row>
    <row r="16" spans="1:5" ht="15.75" x14ac:dyDescent="0.25">
      <c r="A16" s="51"/>
      <c r="B16" s="55" t="s">
        <v>68</v>
      </c>
      <c r="C16" s="46"/>
      <c r="D16" s="50"/>
    </row>
    <row r="17" spans="1:5" ht="15.75" x14ac:dyDescent="0.25">
      <c r="A17" s="51"/>
      <c r="B17" s="7" t="s">
        <v>86</v>
      </c>
      <c r="C17" s="46">
        <f>'4кв'!E25</f>
        <v>32415.7</v>
      </c>
      <c r="D17" s="50"/>
    </row>
    <row r="18" spans="1:5" ht="15.75" x14ac:dyDescent="0.25">
      <c r="A18" s="51"/>
      <c r="B18" s="7" t="s">
        <v>85</v>
      </c>
      <c r="C18" s="46">
        <f>'4кв'!E26</f>
        <v>10065.1</v>
      </c>
      <c r="D18" s="50"/>
    </row>
    <row r="19" spans="1:5" ht="15.75" x14ac:dyDescent="0.25">
      <c r="A19" s="51"/>
      <c r="B19" s="55"/>
      <c r="C19" s="46"/>
      <c r="D19" s="50"/>
    </row>
    <row r="20" spans="1:5" ht="15.75" x14ac:dyDescent="0.25">
      <c r="A20" s="1"/>
      <c r="B20" s="56" t="s">
        <v>69</v>
      </c>
      <c r="C20" s="49">
        <f>SUM(C11:C15)</f>
        <v>121691.514</v>
      </c>
      <c r="D20" s="50"/>
      <c r="E20" s="53"/>
    </row>
    <row r="21" spans="1:5" ht="15.75" x14ac:dyDescent="0.25">
      <c r="A21" s="1"/>
      <c r="B21" s="57" t="s">
        <v>70</v>
      </c>
      <c r="C21" s="49">
        <f>C6+C9-C20</f>
        <v>25629.396000000008</v>
      </c>
      <c r="D21" s="50"/>
    </row>
    <row r="22" spans="1:5" ht="15.75" x14ac:dyDescent="0.25">
      <c r="A22" s="1"/>
      <c r="B22" s="44"/>
      <c r="C22" s="44"/>
      <c r="D22" s="50"/>
    </row>
    <row r="23" spans="1:5" ht="15.75" x14ac:dyDescent="0.25">
      <c r="A23" s="1"/>
      <c r="B23" s="58" t="s">
        <v>71</v>
      </c>
      <c r="C23" s="58"/>
      <c r="D23" s="50"/>
    </row>
    <row r="24" spans="1:5" ht="15.75" x14ac:dyDescent="0.25">
      <c r="A24" s="1"/>
      <c r="B24" s="58" t="s">
        <v>72</v>
      </c>
      <c r="C24" s="59">
        <v>15418.04</v>
      </c>
      <c r="D24" s="50"/>
    </row>
    <row r="25" spans="1:5" ht="15.75" x14ac:dyDescent="0.25">
      <c r="A25" s="1"/>
      <c r="B25" s="60" t="s">
        <v>73</v>
      </c>
      <c r="C25" s="59">
        <v>14208.4</v>
      </c>
      <c r="D25" s="50"/>
    </row>
    <row r="26" spans="1:5" ht="15.75" x14ac:dyDescent="0.25">
      <c r="A26" s="1"/>
      <c r="B26" s="58" t="s">
        <v>74</v>
      </c>
      <c r="C26" s="59">
        <f>C25-C24</f>
        <v>-1209.6400000000012</v>
      </c>
      <c r="D26" s="50"/>
    </row>
    <row r="27" spans="1:5" ht="15.75" x14ac:dyDescent="0.25">
      <c r="A27" s="1"/>
      <c r="B27" s="44"/>
      <c r="C27" s="44"/>
      <c r="D27" s="50"/>
    </row>
    <row r="28" spans="1:5" ht="15.75" x14ac:dyDescent="0.25">
      <c r="A28" s="1"/>
      <c r="B28" s="44"/>
      <c r="C28" s="44"/>
      <c r="D28" s="50"/>
    </row>
    <row r="29" spans="1:5" ht="15.75" x14ac:dyDescent="0.25">
      <c r="A29" s="1"/>
      <c r="B29" s="44"/>
      <c r="C29" s="44"/>
      <c r="D29" s="50"/>
    </row>
    <row r="30" spans="1:5" ht="15.75" x14ac:dyDescent="0.25">
      <c r="A30" s="1"/>
      <c r="B30" s="44"/>
      <c r="C30" s="44"/>
      <c r="D30" s="50"/>
    </row>
    <row r="31" spans="1:5" ht="15.75" x14ac:dyDescent="0.25">
      <c r="A31" s="1" t="s">
        <v>75</v>
      </c>
      <c r="B31" s="44" t="s">
        <v>76</v>
      </c>
      <c r="C31" s="44"/>
      <c r="D31" s="50"/>
    </row>
    <row r="32" spans="1:5" ht="15.75" x14ac:dyDescent="0.25">
      <c r="A32" s="1"/>
      <c r="B32" s="44" t="s">
        <v>77</v>
      </c>
      <c r="C32" s="44"/>
      <c r="D32" s="50"/>
    </row>
    <row r="33" spans="1:4" ht="15.75" x14ac:dyDescent="0.25">
      <c r="A33" s="1"/>
      <c r="B33" s="44" t="s">
        <v>78</v>
      </c>
      <c r="C33" s="44"/>
      <c r="D33" s="50"/>
    </row>
    <row r="34" spans="1:4" ht="15.75" x14ac:dyDescent="0.25">
      <c r="A34" s="1"/>
      <c r="B34" s="44"/>
      <c r="C34" s="44"/>
      <c r="D34" s="50"/>
    </row>
    <row r="35" spans="1:4" ht="15.75" x14ac:dyDescent="0.25">
      <c r="A35" s="1"/>
      <c r="B35" s="44"/>
      <c r="C35" s="44"/>
      <c r="D35" s="50"/>
    </row>
    <row r="36" spans="1:4" ht="15.75" x14ac:dyDescent="0.25">
      <c r="A36" s="1"/>
      <c r="B36" s="44" t="s">
        <v>79</v>
      </c>
      <c r="C36" s="44"/>
      <c r="D36" s="50"/>
    </row>
    <row r="37" spans="1:4" ht="15.75" x14ac:dyDescent="0.25">
      <c r="A37" s="1"/>
      <c r="B37" s="44"/>
      <c r="C37" s="44"/>
      <c r="D37" s="50"/>
    </row>
    <row r="38" spans="1:4" ht="15.75" x14ac:dyDescent="0.25">
      <c r="A38" s="1"/>
      <c r="B38" s="44"/>
      <c r="C38" s="44"/>
      <c r="D38" s="50"/>
    </row>
    <row r="39" spans="1:4" ht="15.75" x14ac:dyDescent="0.25">
      <c r="A39" s="1"/>
      <c r="B39" s="44"/>
      <c r="C39" s="44"/>
      <c r="D39" s="50"/>
    </row>
    <row r="40" spans="1:4" ht="15.75" x14ac:dyDescent="0.25">
      <c r="A40" s="1"/>
      <c r="B40" s="44"/>
      <c r="C40" s="44"/>
      <c r="D40" s="5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2024-02-19T06:55:08Z</dcterms:modified>
</cp:coreProperties>
</file>