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225" windowWidth="14805" windowHeight="7890" activeTab="4"/>
  </bookViews>
  <sheets>
    <sheet name="1кв" sheetId="23" r:id="rId1"/>
    <sheet name="2кв" sheetId="24" r:id="rId2"/>
    <sheet name="3кв" sheetId="25" r:id="rId3"/>
    <sheet name="4кв" sheetId="26" r:id="rId4"/>
    <sheet name="отчет" sheetId="27" r:id="rId5"/>
  </sheets>
  <definedNames>
    <definedName name="_xlnm.Print_Area" localSheetId="0">'1кв'!$A$1:$E$52</definedName>
    <definedName name="_xlnm.Print_Area" localSheetId="1">'2кв'!$A$1:$E$52</definedName>
    <definedName name="_xlnm.Print_Area" localSheetId="2">'3кв'!$A$1:$E$52</definedName>
    <definedName name="_xlnm.Print_Area" localSheetId="3">'4кв'!$A$1:$E$54</definedName>
    <definedName name="_xlnm.Print_Area" localSheetId="4">отчет!$A$1:$C$38</definedName>
  </definedNames>
  <calcPr calcId="152511"/>
</workbook>
</file>

<file path=xl/calcChain.xml><?xml version="1.0" encoding="utf-8"?>
<calcChain xmlns="http://schemas.openxmlformats.org/spreadsheetml/2006/main">
  <c r="C6" i="27" l="1"/>
  <c r="E28" i="26"/>
  <c r="B49" i="26"/>
  <c r="C17" i="27" l="1"/>
  <c r="C18" i="27"/>
  <c r="C12" i="27"/>
  <c r="C13" i="27"/>
  <c r="C11" i="27"/>
  <c r="C8" i="27"/>
  <c r="C15" i="27" l="1"/>
  <c r="C26" i="27"/>
  <c r="C20" i="27"/>
  <c r="C9" i="27"/>
  <c r="E23" i="26"/>
  <c r="E22" i="26"/>
  <c r="B52" i="26" s="1"/>
  <c r="C21" i="27" l="1"/>
  <c r="B53" i="26"/>
  <c r="B47" i="25"/>
  <c r="E23" i="25" l="1"/>
  <c r="E22" i="25"/>
  <c r="E23" i="24"/>
  <c r="E22" i="24"/>
  <c r="E26" i="24" s="1"/>
  <c r="B50" i="24" s="1"/>
  <c r="E26" i="25" l="1"/>
  <c r="B50" i="25" s="1"/>
  <c r="B51" i="25" s="1"/>
  <c r="E23" i="23"/>
  <c r="E22" i="23"/>
  <c r="E26" i="23" l="1"/>
  <c r="B50" i="23" s="1"/>
  <c r="B51" i="23" s="1"/>
  <c r="B47" i="24" s="1"/>
  <c r="B51" i="24" s="1"/>
</calcChain>
</file>

<file path=xl/sharedStrings.xml><?xml version="1.0" encoding="utf-8"?>
<sst xmlns="http://schemas.openxmlformats.org/spreadsheetml/2006/main" count="251" uniqueCount="90">
  <si>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</si>
  <si>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</si>
  <si>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</si>
  <si>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</si>
  <si>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</si>
  <si>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</si>
  <si>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</si>
  <si>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Наименование вида работы
(услуги)2
</t>
  </si>
  <si>
    <t xml:space="preserve">Цена
выполненной работы (оказанной услуги), в рублях
</t>
  </si>
  <si>
    <t xml:space="preserve">Стоимость 3/
сметная стоимость 4 выполненной работы (оказанной услуги) за единицу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</si>
  <si>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</si>
  <si>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</si>
  <si>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</si>
  <si>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</si>
  <si>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 1)</t>
  </si>
  <si>
    <t xml:space="preserve">            (указывается решение общего собрания собственников помещений в многоквартирном доме либо доверенность, дата, номер)</t>
  </si>
  <si>
    <t xml:space="preserve">                                                                                                    (указывается Ф.И.О. уполномоченного лица, должность)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</si>
  <si>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</si>
  <si>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t xml:space="preserve"> </t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</si>
  <si>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</si>
  <si>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</si>
  <si>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</si>
  <si>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</si>
  <si>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t>постоянно</t>
  </si>
  <si>
    <t>г. Россошь, ул. Молодогвардейцев, д. 11а</t>
  </si>
  <si>
    <r>
      <t xml:space="preserve">именуемый в дальнейшем "Заказчик", в лице  </t>
    </r>
    <r>
      <rPr>
        <b/>
        <u/>
        <sz val="11"/>
        <color theme="1"/>
        <rFont val="Times New Roman"/>
        <family val="1"/>
        <charset val="204"/>
      </rPr>
      <t>Украинской Ларисы Михайловны</t>
    </r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</si>
  <si>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№8,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собственников №122 от 26.09.2012 г.</t>
    </r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</si>
  <si>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1"/>
        <color theme="1"/>
        <rFont val="Times New Roman"/>
        <family val="1"/>
        <charset val="204"/>
      </rPr>
      <t>№93  от   01.10.2012 г.</t>
    </r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</si>
  <si>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№11а</t>
    </r>
    <r>
      <rPr>
        <sz val="11"/>
        <color theme="1"/>
        <rFont val="Times New Roman"/>
        <family val="1"/>
        <charset val="204"/>
      </rPr>
      <t>,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ул. Молодогвардейцев</t>
    </r>
  </si>
  <si>
    <t>Стоимость материалов</t>
  </si>
  <si>
    <t>руб.</t>
  </si>
  <si>
    <r>
      <t xml:space="preserve">Заказчик - </t>
    </r>
    <r>
      <rPr>
        <b/>
        <sz val="10.5"/>
        <color theme="1"/>
        <rFont val="Times New Roman"/>
        <family val="1"/>
        <charset val="204"/>
      </rPr>
      <t>Собственники МКД, в лице председателя совета дома Украинской Л.М.</t>
    </r>
  </si>
  <si>
    <t>Настоящий Акт составлен в 2-х экземплярах, имеющий одинаковую юридическую силу, по одному для каждой Стороны.</t>
  </si>
  <si>
    <t>Информация для собственников:</t>
  </si>
  <si>
    <t>Общая площадь квартир - 1147,3 м2</t>
  </si>
  <si>
    <t>Оплачено , руб</t>
  </si>
  <si>
    <t>Расходы по содержанию и тек.ремонту, руб.</t>
  </si>
  <si>
    <t xml:space="preserve">Общехозяйственные расходы </t>
  </si>
  <si>
    <t xml:space="preserve">Итого остаток на конец  квартала </t>
  </si>
  <si>
    <t>ИТОГО, руб.</t>
  </si>
  <si>
    <t xml:space="preserve">Остаток на начало квартала </t>
  </si>
  <si>
    <t xml:space="preserve">определена приложением № 9 к договору </t>
  </si>
  <si>
    <t xml:space="preserve">Услуги по содержанию многоквартирного дома </t>
  </si>
  <si>
    <t>1 квартал</t>
  </si>
  <si>
    <t>Предъявлено населению  34146 руб.</t>
  </si>
  <si>
    <t>за 1 квартал 2023 года</t>
  </si>
  <si>
    <t>"31" 03 2023 г.</t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</si>
  <si>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Бовкун Алексея Александровича</t>
    </r>
  </si>
  <si>
    <t xml:space="preserve">           2. Всего за период с "01" 01 2023 г. по "31" 03 2023 г.  выполнено работ (оказано услуг) на общую сумму восемнадцать тысяч шестьсот сорок три рубля 72 копейки.</t>
  </si>
  <si>
    <r>
      <t xml:space="preserve">Исполнитель - </t>
    </r>
    <r>
      <rPr>
        <b/>
        <sz val="11"/>
        <color theme="1"/>
        <rFont val="Times New Roman"/>
        <family val="1"/>
        <charset val="204"/>
      </rPr>
      <t>ООО ЖКХ "Локомотив", в лице директора Бовкун А.А.</t>
    </r>
  </si>
  <si>
    <t>за 2 квартал 2023 года</t>
  </si>
  <si>
    <t>"30" 06 2023 г.</t>
  </si>
  <si>
    <t>2 квартал</t>
  </si>
  <si>
    <t xml:space="preserve">           2. Всего за период с "01" 04 2023 г. по "30" 06 2023 г.  выполнено работ (оказано услуг) на общую сумму восемнадцать тысяч шестьсот сорок три рубля 72 копейки.</t>
  </si>
  <si>
    <t>за 3 квартал 2023 года</t>
  </si>
  <si>
    <t>"30" 09 2023 г.</t>
  </si>
  <si>
    <t>3 квартал</t>
  </si>
  <si>
    <t xml:space="preserve">           2. Всего за период с "01" 07 2023 г. по "30" 09 2023 г.  выполнено работ (оказано услуг) на общую сумму двадцать тысяч восемьсот шестьдесят три рубля 21 копейка.</t>
  </si>
  <si>
    <t>Предъявлено населению  348209,38</t>
  </si>
  <si>
    <t>ОТЧЕТ</t>
  </si>
  <si>
    <t>О ВЫПОЛНЕННЫХ РАБОТАХ И ДВИЖЕНИИ  СРЕДСТВ</t>
  </si>
  <si>
    <t>НА ЛИЦЕВОМ СЧЕТЕ  за  период  с 01.01.2023 г. по 31.12.2023 г.</t>
  </si>
  <si>
    <t>Остаток на начало периода</t>
  </si>
  <si>
    <t xml:space="preserve">Доходы: </t>
  </si>
  <si>
    <t>Оплачено в текущем периоде по квитанциям</t>
  </si>
  <si>
    <t>Итого доходов:</t>
  </si>
  <si>
    <t>Расходы:</t>
  </si>
  <si>
    <t>работы по договору, всего</t>
  </si>
  <si>
    <t>в том числе:</t>
  </si>
  <si>
    <t>Итого расходов</t>
  </si>
  <si>
    <t>Остаток средств на 01.01.2024</t>
  </si>
  <si>
    <t>Справочно:</t>
  </si>
  <si>
    <t>Задолженность населения по оплате на 01.01.2023г.</t>
  </si>
  <si>
    <t>Задолженность населения по оплате на 01.01.2024г.</t>
  </si>
  <si>
    <t>Прирост (+) / уменьшение (-) задолженности за год</t>
  </si>
  <si>
    <t xml:space="preserve">Получил: </t>
  </si>
  <si>
    <t>Отчет за 2023 год.</t>
  </si>
  <si>
    <t>Перечень предлагаемых работ на 2024  год.</t>
  </si>
  <si>
    <t>Предложение по структуре тарифа на 2024  год.</t>
  </si>
  <si>
    <t>_____________________________________________</t>
  </si>
  <si>
    <t>по ж.д. ул. Молодогвардейцев, д. 11а</t>
  </si>
  <si>
    <t>за 4 квартал 2023 года</t>
  </si>
  <si>
    <t>31.12.2023 г.</t>
  </si>
  <si>
    <t>4 квартал</t>
  </si>
  <si>
    <t>Непредвиденные работы 0 ч/ч</t>
  </si>
  <si>
    <t>Изоляция магистрали отопления на чердаке 122 м.п.</t>
  </si>
  <si>
    <t>Замена ввода 0,4 кВ</t>
  </si>
  <si>
    <t>октябрь</t>
  </si>
  <si>
    <t xml:space="preserve">           2. Всего за период с "01" 10 2023 г. по "31" 12 2023 г.  выполнено работ (оказано услуг) на общую сумму шестьдесят три тысячи пятьсот сорок рублей 88 копеек.</t>
  </si>
  <si>
    <t>Начислено всего 144710,76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</si>
</sst>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#,##0.00_ ;\-#,##0.00\ "/>
    <numFmt numFmtId="165" formatCode="[$-419]General"/>
    <numFmt numFmtId="166" formatCode="#,##0.00\ _₽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.5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165" fontId="16" fillId="0" borderId="0"/>
    <xf numFmtId="0" fontId="17" fillId="0" borderId="0"/>
    <xf numFmtId="0" fontId="18" fillId="0" borderId="0"/>
  </cellStyleXfs>
  <cellXfs count="83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wrapText="1"/>
    </xf>
    <xf numFmtId="0" fontId="6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3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3" fontId="7" fillId="0" borderId="1" xfId="1" applyFont="1" applyBorder="1" applyAlignment="1">
      <alignment horizontal="center" vertical="center" wrapText="1"/>
    </xf>
    <xf numFmtId="0" fontId="7" fillId="0" borderId="0" xfId="0" applyFont="1"/>
    <xf numFmtId="43" fontId="7" fillId="0" borderId="0" xfId="0" applyNumberFormat="1" applyFont="1"/>
    <xf numFmtId="164" fontId="7" fillId="0" borderId="0" xfId="1" applyNumberFormat="1" applyFont="1"/>
    <xf numFmtId="164" fontId="4" fillId="0" borderId="0" xfId="1" applyNumberFormat="1" applyFont="1"/>
    <xf numFmtId="0" fontId="12" fillId="0" borderId="0" xfId="0" applyFont="1"/>
    <xf numFmtId="43" fontId="4" fillId="0" borderId="0" xfId="0" applyNumberFormat="1" applyFont="1"/>
    <xf numFmtId="0" fontId="13" fillId="0" borderId="0" xfId="0" applyFont="1"/>
    <xf numFmtId="0" fontId="2" fillId="0" borderId="0" xfId="0" applyFont="1" applyAlignment="1">
      <alignment wrapText="1"/>
    </xf>
    <xf numFmtId="164" fontId="7" fillId="0" borderId="0" xfId="0" applyNumberFormat="1" applyFont="1"/>
    <xf numFmtId="0" fontId="4" fillId="0" borderId="1" xfId="0" applyFont="1" applyBorder="1" applyAlignment="1">
      <alignment wrapText="1"/>
    </xf>
    <xf numFmtId="2" fontId="14" fillId="0" borderId="5" xfId="0" applyNumberFormat="1" applyFont="1" applyBorder="1" applyAlignment="1">
      <alignment wrapText="1"/>
    </xf>
    <xf numFmtId="0" fontId="15" fillId="0" borderId="4" xfId="0" applyFont="1" applyBorder="1" applyAlignment="1">
      <alignment horizontal="center"/>
    </xf>
    <xf numFmtId="0" fontId="5" fillId="0" borderId="0" xfId="0" applyFont="1" applyAlignment="1">
      <alignment horizontal="left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2" fontId="15" fillId="0" borderId="4" xfId="0" applyNumberFormat="1" applyFont="1" applyBorder="1" applyAlignment="1">
      <alignment wrapText="1"/>
    </xf>
    <xf numFmtId="0" fontId="4" fillId="0" borderId="0" xfId="0" applyFont="1" applyAlignment="1">
      <alignment horizontal="left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left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14" fillId="0" borderId="0" xfId="0" applyFont="1" applyAlignment="1"/>
    <xf numFmtId="0" fontId="3" fillId="0" borderId="0" xfId="0" applyFont="1" applyAlignment="1"/>
    <xf numFmtId="49" fontId="3" fillId="0" borderId="1" xfId="0" applyNumberFormat="1" applyFont="1" applyBorder="1"/>
    <xf numFmtId="166" fontId="7" fillId="0" borderId="1" xfId="1" applyNumberFormat="1" applyFont="1" applyBorder="1" applyAlignment="1">
      <alignment horizontal="center"/>
    </xf>
    <xf numFmtId="4" fontId="14" fillId="0" borderId="0" xfId="0" applyNumberFormat="1" applyFont="1"/>
    <xf numFmtId="0" fontId="3" fillId="0" borderId="0" xfId="0" applyFont="1" applyAlignment="1">
      <alignment horizontal="left"/>
    </xf>
    <xf numFmtId="49" fontId="3" fillId="0" borderId="1" xfId="0" applyNumberFormat="1" applyFont="1" applyBorder="1" applyAlignment="1"/>
    <xf numFmtId="43" fontId="4" fillId="2" borderId="1" xfId="1" applyFont="1" applyFill="1" applyBorder="1" applyAlignment="1">
      <alignment horizontal="center" vertical="center" wrapText="1"/>
    </xf>
    <xf numFmtId="164" fontId="4" fillId="0" borderId="0" xfId="1" applyNumberFormat="1" applyFont="1" applyBorder="1"/>
    <xf numFmtId="0" fontId="3" fillId="0" borderId="0" xfId="0" applyFont="1" applyAlignment="1">
      <alignment horizontal="center"/>
    </xf>
    <xf numFmtId="166" fontId="7" fillId="0" borderId="1" xfId="0" applyNumberFormat="1" applyFont="1" applyBorder="1" applyAlignment="1">
      <alignment horizontal="center"/>
    </xf>
    <xf numFmtId="4" fontId="3" fillId="0" borderId="0" xfId="0" applyNumberFormat="1" applyFont="1"/>
    <xf numFmtId="0" fontId="3" fillId="0" borderId="0" xfId="0" applyFont="1" applyBorder="1"/>
    <xf numFmtId="0" fontId="3" fillId="0" borderId="1" xfId="0" applyFont="1" applyBorder="1" applyAlignment="1">
      <alignment wrapText="1"/>
    </xf>
    <xf numFmtId="43" fontId="0" fillId="0" borderId="0" xfId="0" applyNumberFormat="1"/>
    <xf numFmtId="49" fontId="3" fillId="0" borderId="6" xfId="0" applyNumberFormat="1" applyFont="1" applyBorder="1" applyAlignment="1">
      <alignment vertical="center" wrapText="1"/>
    </xf>
    <xf numFmtId="49" fontId="3" fillId="0" borderId="1" xfId="0" applyNumberFormat="1" applyFont="1" applyBorder="1" applyAlignment="1">
      <alignment vertical="center" wrapText="1"/>
    </xf>
    <xf numFmtId="49" fontId="3" fillId="0" borderId="1" xfId="0" applyNumberFormat="1" applyFont="1" applyBorder="1" applyAlignment="1">
      <alignment horizontal="left"/>
    </xf>
    <xf numFmtId="49" fontId="8" fillId="0" borderId="1" xfId="0" applyNumberFormat="1" applyFont="1" applyBorder="1" applyAlignment="1">
      <alignment horizontal="left"/>
    </xf>
    <xf numFmtId="0" fontId="3" fillId="0" borderId="0" xfId="0" applyFont="1" applyBorder="1" applyAlignment="1">
      <alignment horizontal="left"/>
    </xf>
    <xf numFmtId="164" fontId="3" fillId="0" borderId="0" xfId="1" applyNumberFormat="1" applyFont="1" applyBorder="1" applyAlignment="1">
      <alignment horizontal="center"/>
    </xf>
    <xf numFmtId="0" fontId="3" fillId="0" borderId="2" xfId="0" applyFont="1" applyBorder="1" applyAlignment="1">
      <alignment horizontal="left"/>
    </xf>
    <xf numFmtId="0" fontId="5" fillId="0" borderId="0" xfId="0" applyFont="1" applyAlignment="1">
      <alignment wrapText="1"/>
    </xf>
    <xf numFmtId="0" fontId="6" fillId="0" borderId="3" xfId="0" applyFont="1" applyBorder="1" applyAlignment="1">
      <alignment horizontal="center" wrapText="1"/>
    </xf>
    <xf numFmtId="0" fontId="4" fillId="0" borderId="0" xfId="0" applyFont="1" applyAlignment="1">
      <alignment wrapText="1"/>
    </xf>
    <xf numFmtId="0" fontId="4" fillId="2" borderId="0" xfId="0" applyFont="1" applyFill="1" applyAlignment="1">
      <alignment horizontal="left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wrapText="1"/>
    </xf>
    <xf numFmtId="0" fontId="11" fillId="0" borderId="2" xfId="0" applyFont="1" applyBorder="1" applyAlignment="1">
      <alignment horizontal="center"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4" fillId="0" borderId="0" xfId="0" applyFont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5" fillId="0" borderId="0" xfId="0" applyFont="1" applyAlignment="1">
      <alignment horizontal="right" wrapText="1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9" fontId="3" fillId="0" borderId="1" xfId="0" applyNumberFormat="1" applyFont="1" applyBorder="1" applyAlignment="1">
      <alignment horizontal="left"/>
    </xf>
  </cellXfs>
  <cellStyles count="5">
    <cellStyle name="Excel Built-in Normal" xfId="2"/>
    <cellStyle name="Обычный" xfId="0" builtinId="0"/>
    <cellStyle name="Обычный 2" xfId="3"/>
    <cellStyle name="Обычный 3" xfId="4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3"/>
  <sheetViews>
    <sheetView view="pageBreakPreview" topLeftCell="A19" zoomScaleSheetLayoutView="100" workbookViewId="0">
      <selection activeCell="B50" sqref="B50"/>
    </sheetView>
  </sheetViews>
  <sheetFormatPr defaultColWidth="9.140625" defaultRowHeight="15" x14ac:dyDescent="0.25"/>
  <cols>
    <col min="1" max="1" width="33.5703125" style="2" customWidth="1"/>
    <col min="2" max="2" width="20.28515625" style="2" customWidth="1"/>
    <col min="3" max="3" width="13" style="2" customWidth="1"/>
    <col min="4" max="4" width="14.7109375" style="2" customWidth="1"/>
    <col min="5" max="5" width="15.140625" style="2" customWidth="1"/>
    <col min="6" max="7" width="9.140625" style="2"/>
    <col min="8" max="8" width="14" style="2" customWidth="1"/>
    <col min="9" max="16384" width="9.140625" style="2"/>
  </cols>
  <sheetData>
    <row r="1" spans="1:5" ht="15.75" x14ac:dyDescent="0.25">
      <c r="A1" s="74" t="s">
        <v>11</v>
      </c>
      <c r="B1" s="74"/>
      <c r="C1" s="74"/>
      <c r="D1" s="74"/>
      <c r="E1" s="74"/>
    </row>
    <row r="2" spans="1:5" ht="33" customHeight="1" x14ac:dyDescent="0.25">
      <c r="A2" s="75" t="s">
        <v>12</v>
      </c>
      <c r="B2" s="76"/>
      <c r="C2" s="76"/>
      <c r="D2" s="76"/>
      <c r="E2" s="76"/>
    </row>
    <row r="3" spans="1:5" x14ac:dyDescent="0.25">
      <c r="A3" s="77" t="s">
        <v>45</v>
      </c>
      <c r="B3" s="77"/>
      <c r="C3" s="77"/>
      <c r="D3" s="77"/>
      <c r="E3" s="77"/>
    </row>
    <row r="4" spans="1:5" s="1" customFormat="1" ht="15.6" customHeight="1" x14ac:dyDescent="0.25">
      <c r="A4" s="25" t="s">
        <v>13</v>
      </c>
      <c r="B4" s="4"/>
      <c r="C4" s="4"/>
      <c r="D4" s="78" t="s">
        <v>46</v>
      </c>
      <c r="E4" s="78"/>
    </row>
    <row r="5" spans="1:5" x14ac:dyDescent="0.25">
      <c r="A5" s="27"/>
      <c r="B5" s="4"/>
      <c r="C5" s="4"/>
      <c r="D5" s="4"/>
      <c r="E5" s="4"/>
    </row>
    <row r="6" spans="1:5" x14ac:dyDescent="0.25">
      <c r="A6" s="65" t="s">
        <v>0</v>
      </c>
      <c r="B6" s="65"/>
      <c r="C6" s="65"/>
      <c r="D6" s="65"/>
      <c r="E6" s="65"/>
    </row>
    <row r="7" spans="1:5" x14ac:dyDescent="0.25">
      <c r="A7" s="73" t="s">
        <v>24</v>
      </c>
      <c r="B7" s="73"/>
      <c r="C7" s="73"/>
      <c r="D7" s="73"/>
      <c r="E7" s="73"/>
    </row>
    <row r="8" spans="1:5" x14ac:dyDescent="0.25">
      <c r="A8" s="69" t="s">
        <v>1</v>
      </c>
      <c r="B8" s="69"/>
      <c r="C8" s="69"/>
      <c r="D8" s="69"/>
      <c r="E8" s="69"/>
    </row>
    <row r="9" spans="1:5" x14ac:dyDescent="0.25">
      <c r="A9" s="65" t="s">
        <v>25</v>
      </c>
      <c r="B9" s="65"/>
      <c r="C9" s="65"/>
      <c r="D9" s="65"/>
      <c r="E9" s="65"/>
    </row>
    <row r="10" spans="1:5" ht="24.6" customHeight="1" x14ac:dyDescent="0.25">
      <c r="A10" s="70" t="s">
        <v>14</v>
      </c>
      <c r="B10" s="71"/>
      <c r="C10" s="71"/>
      <c r="D10" s="71"/>
      <c r="E10" s="71"/>
    </row>
    <row r="11" spans="1:5" x14ac:dyDescent="0.25">
      <c r="A11" s="65" t="s">
        <v>26</v>
      </c>
      <c r="B11" s="65"/>
      <c r="C11" s="65"/>
      <c r="D11" s="65"/>
      <c r="E11" s="65"/>
    </row>
    <row r="12" spans="1:5" ht="15.6" customHeight="1" x14ac:dyDescent="0.25">
      <c r="A12" s="69" t="s">
        <v>15</v>
      </c>
      <c r="B12" s="72"/>
      <c r="C12" s="72"/>
      <c r="D12" s="72"/>
      <c r="E12" s="72"/>
    </row>
    <row r="13" spans="1:5" ht="12" customHeight="1" x14ac:dyDescent="0.25">
      <c r="A13" s="65" t="s">
        <v>22</v>
      </c>
      <c r="B13" s="65"/>
      <c r="C13" s="65"/>
      <c r="D13" s="65"/>
      <c r="E13" s="65"/>
    </row>
    <row r="14" spans="1:5" x14ac:dyDescent="0.25">
      <c r="A14" s="69" t="s">
        <v>2</v>
      </c>
      <c r="B14" s="72"/>
      <c r="C14" s="72"/>
      <c r="D14" s="72"/>
      <c r="E14" s="72"/>
    </row>
    <row r="15" spans="1:5" x14ac:dyDescent="0.25">
      <c r="A15" s="65" t="s">
        <v>47</v>
      </c>
      <c r="B15" s="65"/>
      <c r="C15" s="65"/>
      <c r="D15" s="65"/>
      <c r="E15" s="65"/>
    </row>
    <row r="16" spans="1:5" x14ac:dyDescent="0.25">
      <c r="A16" s="69" t="s">
        <v>16</v>
      </c>
      <c r="B16" s="72"/>
      <c r="C16" s="72"/>
      <c r="D16" s="72"/>
      <c r="E16" s="72"/>
    </row>
    <row r="17" spans="1:8" ht="27" customHeight="1" x14ac:dyDescent="0.25">
      <c r="A17" s="65" t="s">
        <v>17</v>
      </c>
      <c r="B17" s="65"/>
      <c r="C17" s="65"/>
      <c r="D17" s="65"/>
      <c r="E17" s="65"/>
    </row>
    <row r="18" spans="1:8" ht="59.45" customHeight="1" x14ac:dyDescent="0.25">
      <c r="A18" s="65" t="s">
        <v>27</v>
      </c>
      <c r="B18" s="65"/>
      <c r="C18" s="65"/>
      <c r="D18" s="65"/>
      <c r="E18" s="65"/>
    </row>
    <row r="19" spans="1:8" ht="29.45" customHeight="1" x14ac:dyDescent="0.25">
      <c r="A19" s="63" t="s">
        <v>28</v>
      </c>
      <c r="B19" s="63"/>
      <c r="C19" s="63"/>
      <c r="D19" s="63"/>
      <c r="E19" s="63"/>
    </row>
    <row r="20" spans="1:8" x14ac:dyDescent="0.25">
      <c r="A20" s="63"/>
      <c r="B20" s="63"/>
      <c r="C20" s="63"/>
      <c r="D20" s="63"/>
      <c r="E20" s="63"/>
      <c r="F20" s="2">
        <v>569.1</v>
      </c>
      <c r="G20" s="2">
        <v>3</v>
      </c>
    </row>
    <row r="21" spans="1:8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8" ht="38.25" x14ac:dyDescent="0.25">
      <c r="A22" s="22" t="s">
        <v>42</v>
      </c>
      <c r="B22" s="9" t="s">
        <v>41</v>
      </c>
      <c r="C22" s="3" t="s">
        <v>4</v>
      </c>
      <c r="D22" s="3">
        <v>7.02</v>
      </c>
      <c r="E22" s="8">
        <f>D22*F20*G20</f>
        <v>11985.245999999999</v>
      </c>
    </row>
    <row r="23" spans="1:8" x14ac:dyDescent="0.25">
      <c r="A23" s="7" t="s">
        <v>37</v>
      </c>
      <c r="B23" s="9" t="s">
        <v>23</v>
      </c>
      <c r="C23" s="3" t="s">
        <v>4</v>
      </c>
      <c r="D23" s="3">
        <v>3.9</v>
      </c>
      <c r="E23" s="8">
        <f>D23*F20*3</f>
        <v>6658.4700000000012</v>
      </c>
    </row>
    <row r="24" spans="1:8" x14ac:dyDescent="0.25">
      <c r="A24" s="7" t="s">
        <v>29</v>
      </c>
      <c r="B24" s="9" t="s">
        <v>43</v>
      </c>
      <c r="C24" s="3" t="s">
        <v>30</v>
      </c>
      <c r="D24" s="3"/>
      <c r="E24" s="8">
        <v>0</v>
      </c>
    </row>
    <row r="25" spans="1:8" ht="17.25" customHeight="1" x14ac:dyDescent="0.25">
      <c r="A25" s="30"/>
      <c r="B25" s="24"/>
      <c r="C25" s="4"/>
      <c r="D25" s="24"/>
      <c r="E25" s="8"/>
    </row>
    <row r="26" spans="1:8" s="13" customFormat="1" ht="15.75" x14ac:dyDescent="0.25">
      <c r="A26" s="23" t="s">
        <v>39</v>
      </c>
      <c r="B26" s="10"/>
      <c r="C26" s="11"/>
      <c r="D26" s="11"/>
      <c r="E26" s="12">
        <f>SUM(E22:E25)</f>
        <v>18643.716</v>
      </c>
    </row>
    <row r="28" spans="1:8" ht="31.5" customHeight="1" x14ac:dyDescent="0.25">
      <c r="A28" s="64" t="s">
        <v>48</v>
      </c>
      <c r="B28" s="64"/>
      <c r="C28" s="64"/>
      <c r="D28" s="64"/>
      <c r="E28" s="64"/>
    </row>
    <row r="29" spans="1:8" ht="29.25" customHeight="1" x14ac:dyDescent="0.25">
      <c r="A29" s="65" t="s">
        <v>21</v>
      </c>
      <c r="B29" s="65"/>
      <c r="C29" s="65"/>
      <c r="D29" s="65"/>
      <c r="E29" s="65"/>
    </row>
    <row r="30" spans="1:8" x14ac:dyDescent="0.25">
      <c r="A30" s="65" t="s">
        <v>20</v>
      </c>
      <c r="B30" s="65"/>
      <c r="C30" s="65"/>
      <c r="D30" s="65"/>
      <c r="E30" s="65"/>
      <c r="F30" s="13"/>
      <c r="G30" s="13"/>
      <c r="H30" s="14"/>
    </row>
    <row r="31" spans="1:8" ht="30" customHeight="1" x14ac:dyDescent="0.25">
      <c r="A31" s="65" t="s">
        <v>32</v>
      </c>
      <c r="B31" s="65"/>
      <c r="C31" s="65"/>
      <c r="D31" s="65"/>
      <c r="E31" s="65"/>
    </row>
    <row r="32" spans="1:8" x14ac:dyDescent="0.25">
      <c r="A32" s="65" t="s">
        <v>18</v>
      </c>
      <c r="B32" s="65"/>
      <c r="C32" s="65"/>
      <c r="D32" s="65"/>
      <c r="E32" s="65"/>
    </row>
    <row r="33" spans="1:5" x14ac:dyDescent="0.25">
      <c r="A33" s="28"/>
      <c r="B33" s="28"/>
      <c r="C33" s="28"/>
      <c r="D33" s="28"/>
      <c r="E33" s="28"/>
    </row>
    <row r="34" spans="1:5" x14ac:dyDescent="0.25">
      <c r="A34" s="28"/>
      <c r="B34" s="28"/>
      <c r="C34" s="28"/>
      <c r="D34" s="28"/>
      <c r="E34" s="28"/>
    </row>
    <row r="35" spans="1:5" x14ac:dyDescent="0.25">
      <c r="A35" s="28"/>
      <c r="B35" s="28"/>
      <c r="C35" s="28"/>
      <c r="D35" s="28"/>
      <c r="E35" s="28"/>
    </row>
    <row r="36" spans="1:5" x14ac:dyDescent="0.25">
      <c r="A36" s="66" t="s">
        <v>5</v>
      </c>
      <c r="B36" s="66"/>
      <c r="C36" s="66"/>
      <c r="D36" s="66"/>
      <c r="E36" s="66"/>
    </row>
    <row r="37" spans="1:5" x14ac:dyDescent="0.25">
      <c r="A37" s="65" t="s">
        <v>18</v>
      </c>
      <c r="B37" s="65"/>
      <c r="C37" s="65"/>
      <c r="D37" s="65"/>
      <c r="E37" s="65"/>
    </row>
    <row r="38" spans="1:5" x14ac:dyDescent="0.25">
      <c r="A38" s="67" t="s">
        <v>49</v>
      </c>
      <c r="B38" s="67"/>
      <c r="C38" s="67"/>
      <c r="D38" s="67"/>
      <c r="E38" s="5"/>
    </row>
    <row r="39" spans="1:5" x14ac:dyDescent="0.25">
      <c r="B39" s="62" t="s">
        <v>19</v>
      </c>
      <c r="C39" s="62"/>
      <c r="D39" s="62"/>
      <c r="E39" s="6" t="s">
        <v>6</v>
      </c>
    </row>
    <row r="40" spans="1:5" x14ac:dyDescent="0.25">
      <c r="A40" s="26"/>
      <c r="B40" s="26"/>
      <c r="C40" s="26"/>
      <c r="D40" s="26"/>
      <c r="E40" s="26"/>
    </row>
    <row r="41" spans="1:5" x14ac:dyDescent="0.25">
      <c r="A41" s="68" t="s">
        <v>31</v>
      </c>
      <c r="B41" s="68"/>
      <c r="C41" s="68"/>
      <c r="D41" s="68"/>
      <c r="E41" s="5"/>
    </row>
    <row r="42" spans="1:5" x14ac:dyDescent="0.25">
      <c r="B42" s="62" t="s">
        <v>19</v>
      </c>
      <c r="C42" s="62"/>
      <c r="D42" s="62"/>
      <c r="E42" s="6" t="s">
        <v>6</v>
      </c>
    </row>
    <row r="45" spans="1:5" x14ac:dyDescent="0.25">
      <c r="A45" s="19" t="s">
        <v>34</v>
      </c>
    </row>
    <row r="46" spans="1:5" x14ac:dyDescent="0.25">
      <c r="A46" s="13" t="s">
        <v>33</v>
      </c>
    </row>
    <row r="47" spans="1:5" x14ac:dyDescent="0.25">
      <c r="A47" s="2" t="s">
        <v>40</v>
      </c>
      <c r="B47" s="15">
        <v>1400.51</v>
      </c>
    </row>
    <row r="48" spans="1:5" ht="14.45" customHeight="1" x14ac:dyDescent="0.25">
      <c r="A48" s="20" t="s">
        <v>44</v>
      </c>
      <c r="B48" s="16"/>
    </row>
    <row r="49" spans="1:2" x14ac:dyDescent="0.25">
      <c r="A49" s="2" t="s">
        <v>35</v>
      </c>
      <c r="B49" s="16">
        <v>37377.33</v>
      </c>
    </row>
    <row r="50" spans="1:2" ht="30" x14ac:dyDescent="0.25">
      <c r="A50" s="29" t="s">
        <v>36</v>
      </c>
      <c r="B50" s="16">
        <f>E26</f>
        <v>18643.716</v>
      </c>
    </row>
    <row r="51" spans="1:2" x14ac:dyDescent="0.25">
      <c r="A51" s="17" t="s">
        <v>38</v>
      </c>
      <c r="B51" s="21">
        <f>B47+B49-B50</f>
        <v>20134.124000000003</v>
      </c>
    </row>
    <row r="52" spans="1:2" x14ac:dyDescent="0.25">
      <c r="B52" s="18"/>
    </row>
    <row r="53" spans="1:2" x14ac:dyDescent="0.25">
      <c r="B53" s="2">
        <v>1400.51</v>
      </c>
    </row>
  </sheetData>
  <mergeCells count="30">
    <mergeCell ref="A7:E7"/>
    <mergeCell ref="A1:E1"/>
    <mergeCell ref="A2:E2"/>
    <mergeCell ref="A3:E3"/>
    <mergeCell ref="D4:E4"/>
    <mergeCell ref="A6:E6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B42:D42"/>
    <mergeCell ref="A20:E20"/>
    <mergeCell ref="A28:E28"/>
    <mergeCell ref="A29:E29"/>
    <mergeCell ref="A30:E30"/>
    <mergeCell ref="A31:E31"/>
    <mergeCell ref="A32:E32"/>
    <mergeCell ref="A36:E36"/>
    <mergeCell ref="A37:E37"/>
    <mergeCell ref="A38:D38"/>
    <mergeCell ref="B39:D39"/>
    <mergeCell ref="A41:D41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3"/>
  <sheetViews>
    <sheetView view="pageBreakPreview" topLeftCell="A20" zoomScaleSheetLayoutView="100" workbookViewId="0">
      <selection activeCell="B50" sqref="B50"/>
    </sheetView>
  </sheetViews>
  <sheetFormatPr defaultColWidth="9.140625" defaultRowHeight="15" x14ac:dyDescent="0.25"/>
  <cols>
    <col min="1" max="1" width="33.5703125" style="2" customWidth="1"/>
    <col min="2" max="2" width="20.28515625" style="2" customWidth="1"/>
    <col min="3" max="3" width="13" style="2" customWidth="1"/>
    <col min="4" max="4" width="14.7109375" style="2" customWidth="1"/>
    <col min="5" max="5" width="15.140625" style="2" customWidth="1"/>
    <col min="6" max="7" width="9.140625" style="2"/>
    <col min="8" max="8" width="14" style="2" customWidth="1"/>
    <col min="9" max="16384" width="9.140625" style="2"/>
  </cols>
  <sheetData>
    <row r="1" spans="1:5" ht="15.75" x14ac:dyDescent="0.25">
      <c r="A1" s="74" t="s">
        <v>11</v>
      </c>
      <c r="B1" s="74"/>
      <c r="C1" s="74"/>
      <c r="D1" s="74"/>
      <c r="E1" s="74"/>
    </row>
    <row r="2" spans="1:5" ht="33" customHeight="1" x14ac:dyDescent="0.25">
      <c r="A2" s="75" t="s">
        <v>12</v>
      </c>
      <c r="B2" s="76"/>
      <c r="C2" s="76"/>
      <c r="D2" s="76"/>
      <c r="E2" s="76"/>
    </row>
    <row r="3" spans="1:5" x14ac:dyDescent="0.25">
      <c r="A3" s="77" t="s">
        <v>50</v>
      </c>
      <c r="B3" s="77"/>
      <c r="C3" s="77"/>
      <c r="D3" s="77"/>
      <c r="E3" s="77"/>
    </row>
    <row r="4" spans="1:5" s="1" customFormat="1" ht="15.6" customHeight="1" x14ac:dyDescent="0.25">
      <c r="A4" s="25" t="s">
        <v>13</v>
      </c>
      <c r="B4" s="4"/>
      <c r="C4" s="4"/>
      <c r="D4" s="78" t="s">
        <v>51</v>
      </c>
      <c r="E4" s="78"/>
    </row>
    <row r="5" spans="1:5" x14ac:dyDescent="0.25">
      <c r="A5" s="33"/>
      <c r="B5" s="4"/>
      <c r="C5" s="4"/>
      <c r="D5" s="4"/>
      <c r="E5" s="4"/>
    </row>
    <row r="6" spans="1:5" x14ac:dyDescent="0.25">
      <c r="A6" s="65" t="s">
        <v>0</v>
      </c>
      <c r="B6" s="65"/>
      <c r="C6" s="65"/>
      <c r="D6" s="65"/>
      <c r="E6" s="65"/>
    </row>
    <row r="7" spans="1:5" x14ac:dyDescent="0.25">
      <c r="A7" s="73" t="s">
        <v>24</v>
      </c>
      <c r="B7" s="73"/>
      <c r="C7" s="73"/>
      <c r="D7" s="73"/>
      <c r="E7" s="73"/>
    </row>
    <row r="8" spans="1:5" x14ac:dyDescent="0.25">
      <c r="A8" s="69" t="s">
        <v>1</v>
      </c>
      <c r="B8" s="69"/>
      <c r="C8" s="69"/>
      <c r="D8" s="69"/>
      <c r="E8" s="69"/>
    </row>
    <row r="9" spans="1:5" x14ac:dyDescent="0.25">
      <c r="A9" s="65" t="s">
        <v>25</v>
      </c>
      <c r="B9" s="65"/>
      <c r="C9" s="65"/>
      <c r="D9" s="65"/>
      <c r="E9" s="65"/>
    </row>
    <row r="10" spans="1:5" ht="24.6" customHeight="1" x14ac:dyDescent="0.25">
      <c r="A10" s="70" t="s">
        <v>14</v>
      </c>
      <c r="B10" s="71"/>
      <c r="C10" s="71"/>
      <c r="D10" s="71"/>
      <c r="E10" s="71"/>
    </row>
    <row r="11" spans="1:5" x14ac:dyDescent="0.25">
      <c r="A11" s="65" t="s">
        <v>26</v>
      </c>
      <c r="B11" s="65"/>
      <c r="C11" s="65"/>
      <c r="D11" s="65"/>
      <c r="E11" s="65"/>
    </row>
    <row r="12" spans="1:5" ht="15.6" customHeight="1" x14ac:dyDescent="0.25">
      <c r="A12" s="69" t="s">
        <v>15</v>
      </c>
      <c r="B12" s="72"/>
      <c r="C12" s="72"/>
      <c r="D12" s="72"/>
      <c r="E12" s="72"/>
    </row>
    <row r="13" spans="1:5" ht="12" customHeight="1" x14ac:dyDescent="0.25">
      <c r="A13" s="65" t="s">
        <v>22</v>
      </c>
      <c r="B13" s="65"/>
      <c r="C13" s="65"/>
      <c r="D13" s="65"/>
      <c r="E13" s="65"/>
    </row>
    <row r="14" spans="1:5" x14ac:dyDescent="0.25">
      <c r="A14" s="69" t="s">
        <v>2</v>
      </c>
      <c r="B14" s="72"/>
      <c r="C14" s="72"/>
      <c r="D14" s="72"/>
      <c r="E14" s="72"/>
    </row>
    <row r="15" spans="1:5" x14ac:dyDescent="0.25">
      <c r="A15" s="65" t="s">
        <v>47</v>
      </c>
      <c r="B15" s="65"/>
      <c r="C15" s="65"/>
      <c r="D15" s="65"/>
      <c r="E15" s="65"/>
    </row>
    <row r="16" spans="1:5" x14ac:dyDescent="0.25">
      <c r="A16" s="69" t="s">
        <v>16</v>
      </c>
      <c r="B16" s="72"/>
      <c r="C16" s="72"/>
      <c r="D16" s="72"/>
      <c r="E16" s="72"/>
    </row>
    <row r="17" spans="1:8" ht="27" customHeight="1" x14ac:dyDescent="0.25">
      <c r="A17" s="65" t="s">
        <v>17</v>
      </c>
      <c r="B17" s="65"/>
      <c r="C17" s="65"/>
      <c r="D17" s="65"/>
      <c r="E17" s="65"/>
    </row>
    <row r="18" spans="1:8" ht="59.45" customHeight="1" x14ac:dyDescent="0.25">
      <c r="A18" s="65" t="s">
        <v>27</v>
      </c>
      <c r="B18" s="65"/>
      <c r="C18" s="65"/>
      <c r="D18" s="65"/>
      <c r="E18" s="65"/>
    </row>
    <row r="19" spans="1:8" ht="29.45" customHeight="1" x14ac:dyDescent="0.25">
      <c r="A19" s="63" t="s">
        <v>28</v>
      </c>
      <c r="B19" s="63"/>
      <c r="C19" s="63"/>
      <c r="D19" s="63"/>
      <c r="E19" s="63"/>
    </row>
    <row r="20" spans="1:8" x14ac:dyDescent="0.25">
      <c r="A20" s="63"/>
      <c r="B20" s="63"/>
      <c r="C20" s="63"/>
      <c r="D20" s="63"/>
      <c r="E20" s="63"/>
      <c r="F20" s="2">
        <v>569.1</v>
      </c>
      <c r="G20" s="2">
        <v>3</v>
      </c>
    </row>
    <row r="21" spans="1:8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8" ht="38.25" x14ac:dyDescent="0.25">
      <c r="A22" s="22" t="s">
        <v>42</v>
      </c>
      <c r="B22" s="9" t="s">
        <v>41</v>
      </c>
      <c r="C22" s="3" t="s">
        <v>4</v>
      </c>
      <c r="D22" s="3">
        <v>7.02</v>
      </c>
      <c r="E22" s="8">
        <f>D22*F20*G20</f>
        <v>11985.245999999999</v>
      </c>
    </row>
    <row r="23" spans="1:8" x14ac:dyDescent="0.25">
      <c r="A23" s="7" t="s">
        <v>37</v>
      </c>
      <c r="B23" s="9" t="s">
        <v>23</v>
      </c>
      <c r="C23" s="3" t="s">
        <v>4</v>
      </c>
      <c r="D23" s="3">
        <v>3.9</v>
      </c>
      <c r="E23" s="8">
        <f>D23*F20*3</f>
        <v>6658.4700000000012</v>
      </c>
    </row>
    <row r="24" spans="1:8" x14ac:dyDescent="0.25">
      <c r="A24" s="7" t="s">
        <v>29</v>
      </c>
      <c r="B24" s="9" t="s">
        <v>52</v>
      </c>
      <c r="C24" s="3" t="s">
        <v>30</v>
      </c>
      <c r="D24" s="3"/>
      <c r="E24" s="8">
        <v>0</v>
      </c>
    </row>
    <row r="25" spans="1:8" ht="17.25" customHeight="1" x14ac:dyDescent="0.25">
      <c r="A25" s="30"/>
      <c r="B25" s="24"/>
      <c r="C25" s="4"/>
      <c r="D25" s="24"/>
      <c r="E25" s="8"/>
    </row>
    <row r="26" spans="1:8" s="13" customFormat="1" ht="15.75" x14ac:dyDescent="0.25">
      <c r="A26" s="23" t="s">
        <v>39</v>
      </c>
      <c r="B26" s="10"/>
      <c r="C26" s="11"/>
      <c r="D26" s="11"/>
      <c r="E26" s="12">
        <f>SUM(E22:E25)</f>
        <v>18643.716</v>
      </c>
    </row>
    <row r="28" spans="1:8" ht="31.5" customHeight="1" x14ac:dyDescent="0.25">
      <c r="A28" s="64" t="s">
        <v>53</v>
      </c>
      <c r="B28" s="64"/>
      <c r="C28" s="64"/>
      <c r="D28" s="64"/>
      <c r="E28" s="64"/>
    </row>
    <row r="29" spans="1:8" ht="29.25" customHeight="1" x14ac:dyDescent="0.25">
      <c r="A29" s="65" t="s">
        <v>21</v>
      </c>
      <c r="B29" s="65"/>
      <c r="C29" s="65"/>
      <c r="D29" s="65"/>
      <c r="E29" s="65"/>
    </row>
    <row r="30" spans="1:8" x14ac:dyDescent="0.25">
      <c r="A30" s="65" t="s">
        <v>20</v>
      </c>
      <c r="B30" s="65"/>
      <c r="C30" s="65"/>
      <c r="D30" s="65"/>
      <c r="E30" s="65"/>
      <c r="F30" s="13"/>
      <c r="G30" s="13"/>
      <c r="H30" s="14"/>
    </row>
    <row r="31" spans="1:8" ht="30" customHeight="1" x14ac:dyDescent="0.25">
      <c r="A31" s="65" t="s">
        <v>32</v>
      </c>
      <c r="B31" s="65"/>
      <c r="C31" s="65"/>
      <c r="D31" s="65"/>
      <c r="E31" s="65"/>
    </row>
    <row r="32" spans="1:8" x14ac:dyDescent="0.25">
      <c r="A32" s="65" t="s">
        <v>18</v>
      </c>
      <c r="B32" s="65"/>
      <c r="C32" s="65"/>
      <c r="D32" s="65"/>
      <c r="E32" s="65"/>
    </row>
    <row r="33" spans="1:5" x14ac:dyDescent="0.25">
      <c r="A33" s="31"/>
      <c r="B33" s="31"/>
      <c r="C33" s="31"/>
      <c r="D33" s="31"/>
      <c r="E33" s="31"/>
    </row>
    <row r="34" spans="1:5" x14ac:dyDescent="0.25">
      <c r="A34" s="31"/>
      <c r="B34" s="31"/>
      <c r="C34" s="31"/>
      <c r="D34" s="31"/>
      <c r="E34" s="31"/>
    </row>
    <row r="35" spans="1:5" x14ac:dyDescent="0.25">
      <c r="A35" s="31"/>
      <c r="B35" s="31"/>
      <c r="C35" s="31"/>
      <c r="D35" s="31"/>
      <c r="E35" s="31"/>
    </row>
    <row r="36" spans="1:5" x14ac:dyDescent="0.25">
      <c r="A36" s="66" t="s">
        <v>5</v>
      </c>
      <c r="B36" s="66"/>
      <c r="C36" s="66"/>
      <c r="D36" s="66"/>
      <c r="E36" s="66"/>
    </row>
    <row r="37" spans="1:5" x14ac:dyDescent="0.25">
      <c r="A37" s="65" t="s">
        <v>18</v>
      </c>
      <c r="B37" s="65"/>
      <c r="C37" s="65"/>
      <c r="D37" s="65"/>
      <c r="E37" s="65"/>
    </row>
    <row r="38" spans="1:5" x14ac:dyDescent="0.25">
      <c r="A38" s="67" t="s">
        <v>49</v>
      </c>
      <c r="B38" s="67"/>
      <c r="C38" s="67"/>
      <c r="D38" s="67"/>
      <c r="E38" s="5"/>
    </row>
    <row r="39" spans="1:5" x14ac:dyDescent="0.25">
      <c r="B39" s="62" t="s">
        <v>19</v>
      </c>
      <c r="C39" s="62"/>
      <c r="D39" s="62"/>
      <c r="E39" s="6" t="s">
        <v>6</v>
      </c>
    </row>
    <row r="40" spans="1:5" x14ac:dyDescent="0.25">
      <c r="A40" s="32"/>
      <c r="B40" s="32"/>
      <c r="C40" s="32"/>
      <c r="D40" s="32"/>
      <c r="E40" s="32"/>
    </row>
    <row r="41" spans="1:5" x14ac:dyDescent="0.25">
      <c r="A41" s="68" t="s">
        <v>31</v>
      </c>
      <c r="B41" s="68"/>
      <c r="C41" s="68"/>
      <c r="D41" s="68"/>
      <c r="E41" s="5"/>
    </row>
    <row r="42" spans="1:5" x14ac:dyDescent="0.25">
      <c r="B42" s="62" t="s">
        <v>19</v>
      </c>
      <c r="C42" s="62"/>
      <c r="D42" s="62"/>
      <c r="E42" s="6" t="s">
        <v>6</v>
      </c>
    </row>
    <row r="45" spans="1:5" x14ac:dyDescent="0.25">
      <c r="A45" s="19" t="s">
        <v>34</v>
      </c>
    </row>
    <row r="46" spans="1:5" x14ac:dyDescent="0.25">
      <c r="A46" s="13" t="s">
        <v>33</v>
      </c>
    </row>
    <row r="47" spans="1:5" x14ac:dyDescent="0.25">
      <c r="A47" s="2" t="s">
        <v>40</v>
      </c>
      <c r="B47" s="15">
        <f>'1кв'!B51</f>
        <v>20134.124000000003</v>
      </c>
    </row>
    <row r="48" spans="1:5" ht="14.45" customHeight="1" x14ac:dyDescent="0.25">
      <c r="A48" s="20" t="s">
        <v>44</v>
      </c>
      <c r="B48" s="16"/>
    </row>
    <row r="49" spans="1:2" x14ac:dyDescent="0.25">
      <c r="A49" s="2" t="s">
        <v>35</v>
      </c>
      <c r="B49" s="16">
        <v>33648.71</v>
      </c>
    </row>
    <row r="50" spans="1:2" ht="30" x14ac:dyDescent="0.25">
      <c r="A50" s="34" t="s">
        <v>36</v>
      </c>
      <c r="B50" s="16">
        <f>E26</f>
        <v>18643.716</v>
      </c>
    </row>
    <row r="51" spans="1:2" x14ac:dyDescent="0.25">
      <c r="A51" s="17" t="s">
        <v>38</v>
      </c>
      <c r="B51" s="21">
        <f>B47+B49-B50</f>
        <v>35139.118000000002</v>
      </c>
    </row>
    <row r="52" spans="1:2" x14ac:dyDescent="0.25">
      <c r="B52" s="18"/>
    </row>
    <row r="53" spans="1:2" x14ac:dyDescent="0.25">
      <c r="B53" s="2">
        <v>1400.51</v>
      </c>
    </row>
  </sheetData>
  <mergeCells count="30">
    <mergeCell ref="B42:D42"/>
    <mergeCell ref="A20:E20"/>
    <mergeCell ref="A28:E28"/>
    <mergeCell ref="A29:E29"/>
    <mergeCell ref="A30:E30"/>
    <mergeCell ref="A31:E31"/>
    <mergeCell ref="A32:E32"/>
    <mergeCell ref="A36:E36"/>
    <mergeCell ref="A37:E37"/>
    <mergeCell ref="A38:D38"/>
    <mergeCell ref="B39:D39"/>
    <mergeCell ref="A41:D41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7:E7"/>
    <mergeCell ref="A1:E1"/>
    <mergeCell ref="A2:E2"/>
    <mergeCell ref="A3:E3"/>
    <mergeCell ref="D4:E4"/>
    <mergeCell ref="A6:E6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view="pageBreakPreview" topLeftCell="A22" zoomScaleSheetLayoutView="100" workbookViewId="0">
      <selection activeCell="B53" sqref="B53"/>
    </sheetView>
  </sheetViews>
  <sheetFormatPr defaultColWidth="9.140625" defaultRowHeight="15" x14ac:dyDescent="0.25"/>
  <cols>
    <col min="1" max="1" width="33.5703125" style="2" customWidth="1"/>
    <col min="2" max="2" width="20.28515625" style="2" customWidth="1"/>
    <col min="3" max="3" width="13" style="2" customWidth="1"/>
    <col min="4" max="4" width="14.7109375" style="2" customWidth="1"/>
    <col min="5" max="5" width="15.140625" style="2" customWidth="1"/>
    <col min="6" max="7" width="9.140625" style="2"/>
    <col min="8" max="8" width="14" style="2" customWidth="1"/>
    <col min="9" max="16384" width="9.140625" style="2"/>
  </cols>
  <sheetData>
    <row r="1" spans="1:5" ht="15.75" x14ac:dyDescent="0.25">
      <c r="A1" s="74" t="s">
        <v>11</v>
      </c>
      <c r="B1" s="74"/>
      <c r="C1" s="74"/>
      <c r="D1" s="74"/>
      <c r="E1" s="74"/>
    </row>
    <row r="2" spans="1:5" ht="33" customHeight="1" x14ac:dyDescent="0.25">
      <c r="A2" s="75" t="s">
        <v>12</v>
      </c>
      <c r="B2" s="76"/>
      <c r="C2" s="76"/>
      <c r="D2" s="76"/>
      <c r="E2" s="76"/>
    </row>
    <row r="3" spans="1:5" x14ac:dyDescent="0.25">
      <c r="A3" s="77" t="s">
        <v>54</v>
      </c>
      <c r="B3" s="77"/>
      <c r="C3" s="77"/>
      <c r="D3" s="77"/>
      <c r="E3" s="77"/>
    </row>
    <row r="4" spans="1:5" s="1" customFormat="1" ht="15.6" customHeight="1" x14ac:dyDescent="0.25">
      <c r="A4" s="25" t="s">
        <v>13</v>
      </c>
      <c r="B4" s="4"/>
      <c r="C4" s="4"/>
      <c r="D4" s="78" t="s">
        <v>55</v>
      </c>
      <c r="E4" s="78"/>
    </row>
    <row r="5" spans="1:5" x14ac:dyDescent="0.25">
      <c r="A5" s="33"/>
      <c r="B5" s="4"/>
      <c r="C5" s="4"/>
      <c r="D5" s="4"/>
      <c r="E5" s="4"/>
    </row>
    <row r="6" spans="1:5" x14ac:dyDescent="0.25">
      <c r="A6" s="65" t="s">
        <v>0</v>
      </c>
      <c r="B6" s="65"/>
      <c r="C6" s="65"/>
      <c r="D6" s="65"/>
      <c r="E6" s="65"/>
    </row>
    <row r="7" spans="1:5" x14ac:dyDescent="0.25">
      <c r="A7" s="73" t="s">
        <v>24</v>
      </c>
      <c r="B7" s="73"/>
      <c r="C7" s="73"/>
      <c r="D7" s="73"/>
      <c r="E7" s="73"/>
    </row>
    <row r="8" spans="1:5" x14ac:dyDescent="0.25">
      <c r="A8" s="69" t="s">
        <v>1</v>
      </c>
      <c r="B8" s="69"/>
      <c r="C8" s="69"/>
      <c r="D8" s="69"/>
      <c r="E8" s="69"/>
    </row>
    <row r="9" spans="1:5" x14ac:dyDescent="0.25">
      <c r="A9" s="65" t="s">
        <v>25</v>
      </c>
      <c r="B9" s="65"/>
      <c r="C9" s="65"/>
      <c r="D9" s="65"/>
      <c r="E9" s="65"/>
    </row>
    <row r="10" spans="1:5" ht="24.6" customHeight="1" x14ac:dyDescent="0.25">
      <c r="A10" s="70" t="s">
        <v>14</v>
      </c>
      <c r="B10" s="71"/>
      <c r="C10" s="71"/>
      <c r="D10" s="71"/>
      <c r="E10" s="71"/>
    </row>
    <row r="11" spans="1:5" x14ac:dyDescent="0.25">
      <c r="A11" s="65" t="s">
        <v>26</v>
      </c>
      <c r="B11" s="65"/>
      <c r="C11" s="65"/>
      <c r="D11" s="65"/>
      <c r="E11" s="65"/>
    </row>
    <row r="12" spans="1:5" ht="15.6" customHeight="1" x14ac:dyDescent="0.25">
      <c r="A12" s="69" t="s">
        <v>15</v>
      </c>
      <c r="B12" s="72"/>
      <c r="C12" s="72"/>
      <c r="D12" s="72"/>
      <c r="E12" s="72"/>
    </row>
    <row r="13" spans="1:5" ht="12" customHeight="1" x14ac:dyDescent="0.25">
      <c r="A13" s="65" t="s">
        <v>22</v>
      </c>
      <c r="B13" s="65"/>
      <c r="C13" s="65"/>
      <c r="D13" s="65"/>
      <c r="E13" s="65"/>
    </row>
    <row r="14" spans="1:5" x14ac:dyDescent="0.25">
      <c r="A14" s="69" t="s">
        <v>2</v>
      </c>
      <c r="B14" s="72"/>
      <c r="C14" s="72"/>
      <c r="D14" s="72"/>
      <c r="E14" s="72"/>
    </row>
    <row r="15" spans="1:5" x14ac:dyDescent="0.25">
      <c r="A15" s="65" t="s">
        <v>47</v>
      </c>
      <c r="B15" s="65"/>
      <c r="C15" s="65"/>
      <c r="D15" s="65"/>
      <c r="E15" s="65"/>
    </row>
    <row r="16" spans="1:5" x14ac:dyDescent="0.25">
      <c r="A16" s="69" t="s">
        <v>16</v>
      </c>
      <c r="B16" s="72"/>
      <c r="C16" s="72"/>
      <c r="D16" s="72"/>
      <c r="E16" s="72"/>
    </row>
    <row r="17" spans="1:8" ht="27" customHeight="1" x14ac:dyDescent="0.25">
      <c r="A17" s="65" t="s">
        <v>17</v>
      </c>
      <c r="B17" s="65"/>
      <c r="C17" s="65"/>
      <c r="D17" s="65"/>
      <c r="E17" s="65"/>
    </row>
    <row r="18" spans="1:8" ht="59.45" customHeight="1" x14ac:dyDescent="0.25">
      <c r="A18" s="65" t="s">
        <v>27</v>
      </c>
      <c r="B18" s="65"/>
      <c r="C18" s="65"/>
      <c r="D18" s="65"/>
      <c r="E18" s="65"/>
    </row>
    <row r="19" spans="1:8" ht="29.45" customHeight="1" x14ac:dyDescent="0.25">
      <c r="A19" s="63" t="s">
        <v>28</v>
      </c>
      <c r="B19" s="63"/>
      <c r="C19" s="63"/>
      <c r="D19" s="63"/>
      <c r="E19" s="63"/>
    </row>
    <row r="20" spans="1:8" x14ac:dyDescent="0.25">
      <c r="A20" s="63"/>
      <c r="B20" s="63"/>
      <c r="C20" s="63"/>
      <c r="D20" s="63"/>
      <c r="E20" s="63"/>
      <c r="F20" s="2">
        <v>569.1</v>
      </c>
      <c r="G20" s="2">
        <v>3</v>
      </c>
    </row>
    <row r="21" spans="1:8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8" ht="38.25" x14ac:dyDescent="0.25">
      <c r="A22" s="22" t="s">
        <v>42</v>
      </c>
      <c r="B22" s="9" t="s">
        <v>41</v>
      </c>
      <c r="C22" s="3" t="s">
        <v>4</v>
      </c>
      <c r="D22" s="3">
        <v>7.86</v>
      </c>
      <c r="E22" s="8">
        <f>D22*F20*G20</f>
        <v>13419.378000000001</v>
      </c>
    </row>
    <row r="23" spans="1:8" x14ac:dyDescent="0.25">
      <c r="A23" s="7" t="s">
        <v>37</v>
      </c>
      <c r="B23" s="9" t="s">
        <v>23</v>
      </c>
      <c r="C23" s="3" t="s">
        <v>4</v>
      </c>
      <c r="D23" s="3">
        <v>4.3600000000000003</v>
      </c>
      <c r="E23" s="8">
        <f>D23*F20*3</f>
        <v>7443.8280000000013</v>
      </c>
    </row>
    <row r="24" spans="1:8" x14ac:dyDescent="0.25">
      <c r="A24" s="7" t="s">
        <v>29</v>
      </c>
      <c r="B24" s="9" t="s">
        <v>56</v>
      </c>
      <c r="C24" s="3" t="s">
        <v>30</v>
      </c>
      <c r="D24" s="3"/>
      <c r="E24" s="8">
        <v>0</v>
      </c>
    </row>
    <row r="25" spans="1:8" ht="17.25" customHeight="1" x14ac:dyDescent="0.25">
      <c r="A25" s="30"/>
      <c r="B25" s="24"/>
      <c r="C25" s="4"/>
      <c r="D25" s="24"/>
      <c r="E25" s="8"/>
    </row>
    <row r="26" spans="1:8" s="13" customFormat="1" ht="15.75" x14ac:dyDescent="0.25">
      <c r="A26" s="23" t="s">
        <v>39</v>
      </c>
      <c r="B26" s="10"/>
      <c r="C26" s="11"/>
      <c r="D26" s="11"/>
      <c r="E26" s="12">
        <f>SUM(E22:E25)</f>
        <v>20863.206000000002</v>
      </c>
    </row>
    <row r="28" spans="1:8" ht="31.5" customHeight="1" x14ac:dyDescent="0.25">
      <c r="A28" s="64" t="s">
        <v>57</v>
      </c>
      <c r="B28" s="64"/>
      <c r="C28" s="64"/>
      <c r="D28" s="64"/>
      <c r="E28" s="64"/>
    </row>
    <row r="29" spans="1:8" ht="29.25" customHeight="1" x14ac:dyDescent="0.25">
      <c r="A29" s="65" t="s">
        <v>21</v>
      </c>
      <c r="B29" s="65"/>
      <c r="C29" s="65"/>
      <c r="D29" s="65"/>
      <c r="E29" s="65"/>
    </row>
    <row r="30" spans="1:8" x14ac:dyDescent="0.25">
      <c r="A30" s="65" t="s">
        <v>20</v>
      </c>
      <c r="B30" s="65"/>
      <c r="C30" s="65"/>
      <c r="D30" s="65"/>
      <c r="E30" s="65"/>
      <c r="F30" s="13"/>
      <c r="G30" s="13"/>
      <c r="H30" s="14"/>
    </row>
    <row r="31" spans="1:8" ht="30" customHeight="1" x14ac:dyDescent="0.25">
      <c r="A31" s="65" t="s">
        <v>32</v>
      </c>
      <c r="B31" s="65"/>
      <c r="C31" s="65"/>
      <c r="D31" s="65"/>
      <c r="E31" s="65"/>
    </row>
    <row r="32" spans="1:8" x14ac:dyDescent="0.25">
      <c r="A32" s="65" t="s">
        <v>18</v>
      </c>
      <c r="B32" s="65"/>
      <c r="C32" s="65"/>
      <c r="D32" s="65"/>
      <c r="E32" s="65"/>
    </row>
    <row r="33" spans="1:5" x14ac:dyDescent="0.25">
      <c r="A33" s="31"/>
      <c r="B33" s="31"/>
      <c r="C33" s="31"/>
      <c r="D33" s="31"/>
      <c r="E33" s="31"/>
    </row>
    <row r="34" spans="1:5" x14ac:dyDescent="0.25">
      <c r="A34" s="31"/>
      <c r="B34" s="31"/>
      <c r="C34" s="31"/>
      <c r="D34" s="31"/>
      <c r="E34" s="31"/>
    </row>
    <row r="35" spans="1:5" x14ac:dyDescent="0.25">
      <c r="A35" s="31"/>
      <c r="B35" s="31"/>
      <c r="C35" s="31"/>
      <c r="D35" s="31"/>
      <c r="E35" s="31"/>
    </row>
    <row r="36" spans="1:5" x14ac:dyDescent="0.25">
      <c r="A36" s="66" t="s">
        <v>5</v>
      </c>
      <c r="B36" s="66"/>
      <c r="C36" s="66"/>
      <c r="D36" s="66"/>
      <c r="E36" s="66"/>
    </row>
    <row r="37" spans="1:5" x14ac:dyDescent="0.25">
      <c r="A37" s="65" t="s">
        <v>18</v>
      </c>
      <c r="B37" s="65"/>
      <c r="C37" s="65"/>
      <c r="D37" s="65"/>
      <c r="E37" s="65"/>
    </row>
    <row r="38" spans="1:5" x14ac:dyDescent="0.25">
      <c r="A38" s="67" t="s">
        <v>49</v>
      </c>
      <c r="B38" s="67"/>
      <c r="C38" s="67"/>
      <c r="D38" s="67"/>
      <c r="E38" s="5"/>
    </row>
    <row r="39" spans="1:5" x14ac:dyDescent="0.25">
      <c r="B39" s="62" t="s">
        <v>19</v>
      </c>
      <c r="C39" s="62"/>
      <c r="D39" s="62"/>
      <c r="E39" s="6" t="s">
        <v>6</v>
      </c>
    </row>
    <row r="40" spans="1:5" x14ac:dyDescent="0.25">
      <c r="A40" s="32"/>
      <c r="B40" s="32"/>
      <c r="C40" s="32"/>
      <c r="D40" s="32"/>
      <c r="E40" s="32"/>
    </row>
    <row r="41" spans="1:5" x14ac:dyDescent="0.25">
      <c r="A41" s="68" t="s">
        <v>31</v>
      </c>
      <c r="B41" s="68"/>
      <c r="C41" s="68"/>
      <c r="D41" s="68"/>
      <c r="E41" s="5"/>
    </row>
    <row r="42" spans="1:5" x14ac:dyDescent="0.25">
      <c r="B42" s="62" t="s">
        <v>19</v>
      </c>
      <c r="C42" s="62"/>
      <c r="D42" s="62"/>
      <c r="E42" s="6" t="s">
        <v>6</v>
      </c>
    </row>
    <row r="45" spans="1:5" x14ac:dyDescent="0.25">
      <c r="A45" s="19" t="s">
        <v>34</v>
      </c>
    </row>
    <row r="46" spans="1:5" x14ac:dyDescent="0.25">
      <c r="A46" s="13" t="s">
        <v>33</v>
      </c>
    </row>
    <row r="47" spans="1:5" x14ac:dyDescent="0.25">
      <c r="A47" s="2" t="s">
        <v>40</v>
      </c>
      <c r="B47" s="15">
        <f>'2кв'!B51</f>
        <v>35139.118000000002</v>
      </c>
    </row>
    <row r="48" spans="1:5" ht="14.45" customHeight="1" x14ac:dyDescent="0.25">
      <c r="A48" s="20" t="s">
        <v>58</v>
      </c>
      <c r="B48" s="16"/>
    </row>
    <row r="49" spans="1:2" x14ac:dyDescent="0.25">
      <c r="A49" s="2" t="s">
        <v>35</v>
      </c>
      <c r="B49" s="16">
        <v>33470.519999999997</v>
      </c>
    </row>
    <row r="50" spans="1:2" ht="30" x14ac:dyDescent="0.25">
      <c r="A50" s="34" t="s">
        <v>36</v>
      </c>
      <c r="B50" s="16">
        <f>E26</f>
        <v>20863.206000000002</v>
      </c>
    </row>
    <row r="51" spans="1:2" x14ac:dyDescent="0.25">
      <c r="A51" s="17" t="s">
        <v>38</v>
      </c>
      <c r="B51" s="21">
        <f>B47+B49-B50</f>
        <v>47746.432000000001</v>
      </c>
    </row>
    <row r="52" spans="1:2" x14ac:dyDescent="0.25">
      <c r="B52" s="18"/>
    </row>
  </sheetData>
  <mergeCells count="30">
    <mergeCell ref="B42:D42"/>
    <mergeCell ref="A20:E20"/>
    <mergeCell ref="A28:E28"/>
    <mergeCell ref="A29:E29"/>
    <mergeCell ref="A30:E30"/>
    <mergeCell ref="A31:E31"/>
    <mergeCell ref="A32:E32"/>
    <mergeCell ref="A36:E36"/>
    <mergeCell ref="A37:E37"/>
    <mergeCell ref="A38:D38"/>
    <mergeCell ref="B39:D39"/>
    <mergeCell ref="A41:D41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7:E7"/>
    <mergeCell ref="A1:E1"/>
    <mergeCell ref="A2:E2"/>
    <mergeCell ref="A3:E3"/>
    <mergeCell ref="D4:E4"/>
    <mergeCell ref="A6:E6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4"/>
  <sheetViews>
    <sheetView view="pageBreakPreview" topLeftCell="A34" zoomScaleSheetLayoutView="100" workbookViewId="0">
      <selection activeCell="A25" sqref="A25:A26"/>
    </sheetView>
  </sheetViews>
  <sheetFormatPr defaultColWidth="9.140625" defaultRowHeight="15" x14ac:dyDescent="0.25"/>
  <cols>
    <col min="1" max="1" width="33.5703125" style="2" customWidth="1"/>
    <col min="2" max="2" width="20.28515625" style="2" customWidth="1"/>
    <col min="3" max="3" width="13" style="2" customWidth="1"/>
    <col min="4" max="4" width="14.7109375" style="2" customWidth="1"/>
    <col min="5" max="5" width="15.140625" style="2" customWidth="1"/>
    <col min="6" max="7" width="9.140625" style="2"/>
    <col min="8" max="8" width="14" style="2" customWidth="1"/>
    <col min="9" max="16384" width="9.140625" style="2"/>
  </cols>
  <sheetData>
    <row r="1" spans="1:5" ht="15.75" x14ac:dyDescent="0.25">
      <c r="A1" s="74" t="s">
        <v>11</v>
      </c>
      <c r="B1" s="74"/>
      <c r="C1" s="74"/>
      <c r="D1" s="74"/>
      <c r="E1" s="74"/>
    </row>
    <row r="2" spans="1:5" ht="33" customHeight="1" x14ac:dyDescent="0.25">
      <c r="A2" s="75" t="s">
        <v>12</v>
      </c>
      <c r="B2" s="76"/>
      <c r="C2" s="76"/>
      <c r="D2" s="76"/>
      <c r="E2" s="76"/>
    </row>
    <row r="3" spans="1:5" x14ac:dyDescent="0.25">
      <c r="A3" s="77" t="s">
        <v>81</v>
      </c>
      <c r="B3" s="77"/>
      <c r="C3" s="77"/>
      <c r="D3" s="77"/>
      <c r="E3" s="77"/>
    </row>
    <row r="4" spans="1:5" s="1" customFormat="1" ht="15.6" customHeight="1" x14ac:dyDescent="0.25">
      <c r="A4" s="25" t="s">
        <v>13</v>
      </c>
      <c r="B4" s="4"/>
      <c r="C4" s="4"/>
      <c r="D4" s="61"/>
      <c r="E4" s="61" t="s">
        <v>82</v>
      </c>
    </row>
    <row r="5" spans="1:5" x14ac:dyDescent="0.25">
      <c r="A5" s="38"/>
      <c r="B5" s="4"/>
      <c r="C5" s="4"/>
      <c r="D5" s="4"/>
      <c r="E5" s="4"/>
    </row>
    <row r="6" spans="1:5" x14ac:dyDescent="0.25">
      <c r="A6" s="65" t="s">
        <v>0</v>
      </c>
      <c r="B6" s="65"/>
      <c r="C6" s="65"/>
      <c r="D6" s="65"/>
      <c r="E6" s="65"/>
    </row>
    <row r="7" spans="1:5" x14ac:dyDescent="0.25">
      <c r="A7" s="73" t="s">
        <v>24</v>
      </c>
      <c r="B7" s="73"/>
      <c r="C7" s="73"/>
      <c r="D7" s="73"/>
      <c r="E7" s="73"/>
    </row>
    <row r="8" spans="1:5" x14ac:dyDescent="0.25">
      <c r="A8" s="69" t="s">
        <v>1</v>
      </c>
      <c r="B8" s="69"/>
      <c r="C8" s="69"/>
      <c r="D8" s="69"/>
      <c r="E8" s="69"/>
    </row>
    <row r="9" spans="1:5" x14ac:dyDescent="0.25">
      <c r="A9" s="65" t="s">
        <v>25</v>
      </c>
      <c r="B9" s="65"/>
      <c r="C9" s="65"/>
      <c r="D9" s="65"/>
      <c r="E9" s="65"/>
    </row>
    <row r="10" spans="1:5" ht="24.6" customHeight="1" x14ac:dyDescent="0.25">
      <c r="A10" s="70" t="s">
        <v>14</v>
      </c>
      <c r="B10" s="71"/>
      <c r="C10" s="71"/>
      <c r="D10" s="71"/>
      <c r="E10" s="71"/>
    </row>
    <row r="11" spans="1:5" x14ac:dyDescent="0.25">
      <c r="A11" s="65" t="s">
        <v>26</v>
      </c>
      <c r="B11" s="65"/>
      <c r="C11" s="65"/>
      <c r="D11" s="65"/>
      <c r="E11" s="65"/>
    </row>
    <row r="12" spans="1:5" ht="15.6" customHeight="1" x14ac:dyDescent="0.25">
      <c r="A12" s="69" t="s">
        <v>15</v>
      </c>
      <c r="B12" s="72"/>
      <c r="C12" s="72"/>
      <c r="D12" s="72"/>
      <c r="E12" s="72"/>
    </row>
    <row r="13" spans="1:5" ht="12" customHeight="1" x14ac:dyDescent="0.25">
      <c r="A13" s="65" t="s">
        <v>22</v>
      </c>
      <c r="B13" s="65"/>
      <c r="C13" s="65"/>
      <c r="D13" s="65"/>
      <c r="E13" s="65"/>
    </row>
    <row r="14" spans="1:5" x14ac:dyDescent="0.25">
      <c r="A14" s="69" t="s">
        <v>2</v>
      </c>
      <c r="B14" s="72"/>
      <c r="C14" s="72"/>
      <c r="D14" s="72"/>
      <c r="E14" s="72"/>
    </row>
    <row r="15" spans="1:5" x14ac:dyDescent="0.25">
      <c r="A15" s="65" t="s">
        <v>47</v>
      </c>
      <c r="B15" s="65"/>
      <c r="C15" s="65"/>
      <c r="D15" s="65"/>
      <c r="E15" s="65"/>
    </row>
    <row r="16" spans="1:5" x14ac:dyDescent="0.25">
      <c r="A16" s="69" t="s">
        <v>16</v>
      </c>
      <c r="B16" s="72"/>
      <c r="C16" s="72"/>
      <c r="D16" s="72"/>
      <c r="E16" s="72"/>
    </row>
    <row r="17" spans="1:8" ht="27" customHeight="1" x14ac:dyDescent="0.25">
      <c r="A17" s="65" t="s">
        <v>17</v>
      </c>
      <c r="B17" s="65"/>
      <c r="C17" s="65"/>
      <c r="D17" s="65"/>
      <c r="E17" s="65"/>
    </row>
    <row r="18" spans="1:8" ht="59.45" customHeight="1" x14ac:dyDescent="0.25">
      <c r="A18" s="65" t="s">
        <v>27</v>
      </c>
      <c r="B18" s="65"/>
      <c r="C18" s="65"/>
      <c r="D18" s="65"/>
      <c r="E18" s="65"/>
    </row>
    <row r="19" spans="1:8" ht="29.45" customHeight="1" x14ac:dyDescent="0.25">
      <c r="A19" s="63" t="s">
        <v>28</v>
      </c>
      <c r="B19" s="63"/>
      <c r="C19" s="63"/>
      <c r="D19" s="63"/>
      <c r="E19" s="63"/>
    </row>
    <row r="20" spans="1:8" x14ac:dyDescent="0.25">
      <c r="A20" s="63"/>
      <c r="B20" s="63"/>
      <c r="C20" s="63"/>
      <c r="D20" s="63"/>
      <c r="E20" s="63"/>
      <c r="F20" s="2">
        <v>569.1</v>
      </c>
      <c r="G20" s="2">
        <v>3</v>
      </c>
    </row>
    <row r="21" spans="1:8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8" ht="38.25" x14ac:dyDescent="0.25">
      <c r="A22" s="22" t="s">
        <v>42</v>
      </c>
      <c r="B22" s="9" t="s">
        <v>41</v>
      </c>
      <c r="C22" s="3" t="s">
        <v>4</v>
      </c>
      <c r="D22" s="3">
        <v>7.86</v>
      </c>
      <c r="E22" s="8">
        <f>D22*F20*G20</f>
        <v>13419.378000000001</v>
      </c>
    </row>
    <row r="23" spans="1:8" x14ac:dyDescent="0.25">
      <c r="A23" s="7" t="s">
        <v>37</v>
      </c>
      <c r="B23" s="9" t="s">
        <v>23</v>
      </c>
      <c r="C23" s="3" t="s">
        <v>4</v>
      </c>
      <c r="D23" s="3">
        <v>4.3600000000000003</v>
      </c>
      <c r="E23" s="8">
        <f>D23*F20*3</f>
        <v>7443.8280000000013</v>
      </c>
    </row>
    <row r="24" spans="1:8" x14ac:dyDescent="0.25">
      <c r="A24" s="7" t="s">
        <v>29</v>
      </c>
      <c r="B24" s="9" t="s">
        <v>83</v>
      </c>
      <c r="C24" s="3" t="s">
        <v>30</v>
      </c>
      <c r="D24" s="3"/>
      <c r="E24" s="8">
        <v>196.87</v>
      </c>
    </row>
    <row r="25" spans="1:8" x14ac:dyDescent="0.25">
      <c r="A25" s="7" t="s">
        <v>86</v>
      </c>
      <c r="B25" s="9" t="s">
        <v>87</v>
      </c>
      <c r="C25" s="3" t="s">
        <v>30</v>
      </c>
      <c r="D25" s="3"/>
      <c r="E25" s="8">
        <v>32415.7</v>
      </c>
    </row>
    <row r="26" spans="1:8" ht="30" x14ac:dyDescent="0.25">
      <c r="A26" s="7" t="s">
        <v>85</v>
      </c>
      <c r="B26" s="9" t="s">
        <v>87</v>
      </c>
      <c r="C26" s="3" t="s">
        <v>30</v>
      </c>
      <c r="D26" s="3"/>
      <c r="E26" s="8">
        <v>10065.1</v>
      </c>
    </row>
    <row r="27" spans="1:8" ht="15.75" x14ac:dyDescent="0.25">
      <c r="A27" s="30"/>
      <c r="B27" s="24"/>
      <c r="C27" s="4"/>
      <c r="D27" s="24"/>
      <c r="E27" s="8"/>
    </row>
    <row r="28" spans="1:8" s="13" customFormat="1" ht="15.75" x14ac:dyDescent="0.25">
      <c r="A28" s="23" t="s">
        <v>39</v>
      </c>
      <c r="B28" s="10"/>
      <c r="C28" s="11"/>
      <c r="D28" s="11"/>
      <c r="E28" s="12">
        <f>SUM(E22:E27)</f>
        <v>63540.875999999997</v>
      </c>
    </row>
    <row r="30" spans="1:8" ht="31.5" customHeight="1" x14ac:dyDescent="0.25">
      <c r="A30" s="64" t="s">
        <v>88</v>
      </c>
      <c r="B30" s="64"/>
      <c r="C30" s="64"/>
      <c r="D30" s="64"/>
      <c r="E30" s="64"/>
    </row>
    <row r="31" spans="1:8" ht="29.25" customHeight="1" x14ac:dyDescent="0.25">
      <c r="A31" s="65" t="s">
        <v>21</v>
      </c>
      <c r="B31" s="65"/>
      <c r="C31" s="65"/>
      <c r="D31" s="65"/>
      <c r="E31" s="65"/>
    </row>
    <row r="32" spans="1:8" x14ac:dyDescent="0.25">
      <c r="A32" s="65" t="s">
        <v>20</v>
      </c>
      <c r="B32" s="65"/>
      <c r="C32" s="65"/>
      <c r="D32" s="65"/>
      <c r="E32" s="65"/>
      <c r="F32" s="13"/>
      <c r="G32" s="13"/>
      <c r="H32" s="14"/>
    </row>
    <row r="33" spans="1:5" ht="30" customHeight="1" x14ac:dyDescent="0.25">
      <c r="A33" s="65" t="s">
        <v>32</v>
      </c>
      <c r="B33" s="65"/>
      <c r="C33" s="65"/>
      <c r="D33" s="65"/>
      <c r="E33" s="65"/>
    </row>
    <row r="34" spans="1:5" x14ac:dyDescent="0.25">
      <c r="A34" s="65" t="s">
        <v>18</v>
      </c>
      <c r="B34" s="65"/>
      <c r="C34" s="65"/>
      <c r="D34" s="65"/>
      <c r="E34" s="65"/>
    </row>
    <row r="35" spans="1:5" x14ac:dyDescent="0.25">
      <c r="A35" s="36"/>
      <c r="B35" s="36"/>
      <c r="C35" s="36"/>
      <c r="D35" s="36"/>
      <c r="E35" s="36"/>
    </row>
    <row r="36" spans="1:5" x14ac:dyDescent="0.25">
      <c r="A36" s="36"/>
      <c r="B36" s="36"/>
      <c r="C36" s="36"/>
      <c r="D36" s="36"/>
      <c r="E36" s="36"/>
    </row>
    <row r="37" spans="1:5" x14ac:dyDescent="0.25">
      <c r="A37" s="36"/>
      <c r="B37" s="36"/>
      <c r="C37" s="36"/>
      <c r="D37" s="36"/>
      <c r="E37" s="36"/>
    </row>
    <row r="38" spans="1:5" x14ac:dyDescent="0.25">
      <c r="A38" s="66" t="s">
        <v>5</v>
      </c>
      <c r="B38" s="66"/>
      <c r="C38" s="66"/>
      <c r="D38" s="66"/>
      <c r="E38" s="66"/>
    </row>
    <row r="39" spans="1:5" x14ac:dyDescent="0.25">
      <c r="A39" s="65" t="s">
        <v>18</v>
      </c>
      <c r="B39" s="65"/>
      <c r="C39" s="65"/>
      <c r="D39" s="65"/>
      <c r="E39" s="65"/>
    </row>
    <row r="40" spans="1:5" x14ac:dyDescent="0.25">
      <c r="A40" s="67" t="s">
        <v>49</v>
      </c>
      <c r="B40" s="67"/>
      <c r="C40" s="67"/>
      <c r="D40" s="67"/>
      <c r="E40" s="5"/>
    </row>
    <row r="41" spans="1:5" x14ac:dyDescent="0.25">
      <c r="B41" s="62" t="s">
        <v>19</v>
      </c>
      <c r="C41" s="62"/>
      <c r="D41" s="62"/>
      <c r="E41" s="6" t="s">
        <v>6</v>
      </c>
    </row>
    <row r="42" spans="1:5" x14ac:dyDescent="0.25">
      <c r="A42" s="37"/>
      <c r="B42" s="37"/>
      <c r="C42" s="37"/>
      <c r="D42" s="37"/>
      <c r="E42" s="37"/>
    </row>
    <row r="43" spans="1:5" x14ac:dyDescent="0.25">
      <c r="A43" s="68" t="s">
        <v>31</v>
      </c>
      <c r="B43" s="68"/>
      <c r="C43" s="68"/>
      <c r="D43" s="68"/>
      <c r="E43" s="5"/>
    </row>
    <row r="44" spans="1:5" x14ac:dyDescent="0.25">
      <c r="B44" s="62" t="s">
        <v>19</v>
      </c>
      <c r="C44" s="62"/>
      <c r="D44" s="62"/>
      <c r="E44" s="6" t="s">
        <v>6</v>
      </c>
    </row>
    <row r="47" spans="1:5" x14ac:dyDescent="0.25">
      <c r="A47" s="19" t="s">
        <v>34</v>
      </c>
    </row>
    <row r="48" spans="1:5" x14ac:dyDescent="0.25">
      <c r="A48" s="13" t="s">
        <v>33</v>
      </c>
    </row>
    <row r="49" spans="1:2" x14ac:dyDescent="0.25">
      <c r="A49" s="2" t="s">
        <v>40</v>
      </c>
      <c r="B49" s="15">
        <f>'3кв'!B51</f>
        <v>47746.432000000001</v>
      </c>
    </row>
    <row r="50" spans="1:2" ht="14.45" customHeight="1" x14ac:dyDescent="0.25">
      <c r="A50" s="20" t="s">
        <v>58</v>
      </c>
      <c r="B50" s="16"/>
    </row>
    <row r="51" spans="1:2" x14ac:dyDescent="0.25">
      <c r="A51" s="2" t="s">
        <v>35</v>
      </c>
      <c r="B51" s="16">
        <v>41423.839999999997</v>
      </c>
    </row>
    <row r="52" spans="1:2" ht="30" x14ac:dyDescent="0.25">
      <c r="A52" s="35" t="s">
        <v>36</v>
      </c>
      <c r="B52" s="16">
        <f>E28</f>
        <v>63540.875999999997</v>
      </c>
    </row>
    <row r="53" spans="1:2" x14ac:dyDescent="0.25">
      <c r="A53" s="17" t="s">
        <v>38</v>
      </c>
      <c r="B53" s="21">
        <f>B49+B51-B52</f>
        <v>25629.396000000001</v>
      </c>
    </row>
    <row r="54" spans="1:2" x14ac:dyDescent="0.25">
      <c r="B54" s="18"/>
    </row>
  </sheetData>
  <mergeCells count="29">
    <mergeCell ref="A1:E1"/>
    <mergeCell ref="A2:E2"/>
    <mergeCell ref="A3:E3"/>
    <mergeCell ref="A6:E6"/>
    <mergeCell ref="A7:E7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B44:D44"/>
    <mergeCell ref="A20:E20"/>
    <mergeCell ref="A30:E30"/>
    <mergeCell ref="A31:E31"/>
    <mergeCell ref="A32:E32"/>
    <mergeCell ref="A33:E33"/>
    <mergeCell ref="A34:E34"/>
    <mergeCell ref="A38:E38"/>
    <mergeCell ref="A39:E39"/>
    <mergeCell ref="A40:D40"/>
    <mergeCell ref="B41:D41"/>
    <mergeCell ref="A43:D43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0"/>
  <sheetViews>
    <sheetView tabSelected="1" view="pageBreakPreview" topLeftCell="A4" zoomScaleSheetLayoutView="100" workbookViewId="0">
      <selection activeCell="C26" sqref="C26"/>
    </sheetView>
  </sheetViews>
  <sheetFormatPr defaultRowHeight="15" x14ac:dyDescent="0.25"/>
  <cols>
    <col min="1" max="1" width="10.5703125" customWidth="1"/>
    <col min="2" max="2" width="54.28515625" customWidth="1"/>
    <col min="3" max="3" width="15.28515625" customWidth="1"/>
    <col min="4" max="4" width="11.85546875" customWidth="1"/>
    <col min="5" max="5" width="14.7109375" customWidth="1"/>
    <col min="6" max="6" width="12.42578125" customWidth="1"/>
    <col min="7" max="7" width="12" customWidth="1"/>
    <col min="8" max="8" width="13.5703125" customWidth="1"/>
  </cols>
  <sheetData>
    <row r="1" spans="1:5" ht="15.75" x14ac:dyDescent="0.25">
      <c r="A1" s="79" t="s">
        <v>59</v>
      </c>
      <c r="B1" s="79"/>
      <c r="C1" s="79"/>
      <c r="D1" s="39"/>
    </row>
    <row r="2" spans="1:5" ht="15.75" x14ac:dyDescent="0.25">
      <c r="A2" s="80" t="s">
        <v>60</v>
      </c>
      <c r="B2" s="80"/>
      <c r="C2" s="80"/>
      <c r="D2" s="40"/>
    </row>
    <row r="3" spans="1:5" ht="15.75" x14ac:dyDescent="0.25">
      <c r="A3" s="80" t="s">
        <v>61</v>
      </c>
      <c r="B3" s="80"/>
      <c r="C3" s="80"/>
      <c r="D3" s="40"/>
    </row>
    <row r="4" spans="1:5" ht="15.75" x14ac:dyDescent="0.25">
      <c r="A4" s="79" t="s">
        <v>80</v>
      </c>
      <c r="B4" s="79"/>
      <c r="C4" s="79"/>
      <c r="D4" s="39"/>
    </row>
    <row r="5" spans="1:5" ht="15.75" x14ac:dyDescent="0.25">
      <c r="A5" s="81"/>
      <c r="B5" s="81"/>
      <c r="C5" s="81"/>
      <c r="D5" s="1"/>
    </row>
    <row r="6" spans="1:5" ht="15.75" x14ac:dyDescent="0.25">
      <c r="A6" s="40"/>
      <c r="B6" s="41" t="s">
        <v>62</v>
      </c>
      <c r="C6" s="42">
        <f>'1кв'!B47</f>
        <v>1400.51</v>
      </c>
      <c r="D6" s="43"/>
    </row>
    <row r="7" spans="1:5" ht="15.75" x14ac:dyDescent="0.25">
      <c r="A7" s="44" t="s">
        <v>63</v>
      </c>
      <c r="B7" s="41" t="s">
        <v>89</v>
      </c>
      <c r="C7" s="42"/>
      <c r="D7" s="43"/>
    </row>
    <row r="8" spans="1:5" ht="15.75" x14ac:dyDescent="0.25">
      <c r="B8" s="45" t="s">
        <v>64</v>
      </c>
      <c r="C8" s="46">
        <f>'1кв'!B49+'2кв'!B49+'3кв'!B49+'4кв'!B51</f>
        <v>145920.4</v>
      </c>
      <c r="D8" s="47"/>
    </row>
    <row r="9" spans="1:5" ht="15.75" x14ac:dyDescent="0.25">
      <c r="A9" s="48"/>
      <c r="B9" s="45" t="s">
        <v>65</v>
      </c>
      <c r="C9" s="49">
        <f>SUM(C8:C8)</f>
        <v>145920.4</v>
      </c>
      <c r="D9" s="43"/>
    </row>
    <row r="10" spans="1:5" ht="15.75" x14ac:dyDescent="0.25">
      <c r="A10" s="1"/>
      <c r="B10" s="82"/>
      <c r="C10" s="82"/>
      <c r="D10" s="50"/>
    </row>
    <row r="11" spans="1:5" ht="15.75" x14ac:dyDescent="0.25">
      <c r="A11" s="51" t="s">
        <v>66</v>
      </c>
      <c r="B11" s="52" t="s">
        <v>42</v>
      </c>
      <c r="C11" s="46">
        <f>'1кв'!E22+'2кв'!E22+'3кв'!E22+'4кв'!E22</f>
        <v>50809.247999999992</v>
      </c>
      <c r="D11" s="50"/>
    </row>
    <row r="12" spans="1:5" ht="15.75" x14ac:dyDescent="0.25">
      <c r="A12" s="51"/>
      <c r="B12" s="7" t="s">
        <v>37</v>
      </c>
      <c r="C12" s="46">
        <f>'1кв'!E23+'2кв'!E23+'3кв'!E23+'4кв'!E23</f>
        <v>28204.596000000005</v>
      </c>
      <c r="D12" s="50"/>
    </row>
    <row r="13" spans="1:5" ht="15.75" x14ac:dyDescent="0.25">
      <c r="A13" s="1"/>
      <c r="B13" s="7" t="s">
        <v>29</v>
      </c>
      <c r="C13" s="46">
        <f>'1кв'!E24+'2кв'!E24+'3кв'!E24+'4кв'!E24</f>
        <v>196.87</v>
      </c>
      <c r="D13" s="50"/>
      <c r="E13" s="53"/>
    </row>
    <row r="14" spans="1:5" ht="15.75" x14ac:dyDescent="0.25">
      <c r="A14" s="51"/>
      <c r="B14" s="54" t="s">
        <v>84</v>
      </c>
      <c r="C14" s="46">
        <v>0</v>
      </c>
      <c r="D14" s="50"/>
    </row>
    <row r="15" spans="1:5" ht="15.75" x14ac:dyDescent="0.25">
      <c r="A15" s="51"/>
      <c r="B15" s="55" t="s">
        <v>67</v>
      </c>
      <c r="C15" s="46">
        <f>SUM(C17:C19)</f>
        <v>42480.800000000003</v>
      </c>
      <c r="D15" s="50"/>
    </row>
    <row r="16" spans="1:5" ht="15.75" x14ac:dyDescent="0.25">
      <c r="A16" s="51"/>
      <c r="B16" s="55" t="s">
        <v>68</v>
      </c>
      <c r="C16" s="46"/>
      <c r="D16" s="50"/>
    </row>
    <row r="17" spans="1:5" ht="15.75" x14ac:dyDescent="0.25">
      <c r="A17" s="51"/>
      <c r="B17" s="7" t="s">
        <v>86</v>
      </c>
      <c r="C17" s="46">
        <f>'4кв'!E25</f>
        <v>32415.7</v>
      </c>
      <c r="D17" s="50"/>
    </row>
    <row r="18" spans="1:5" ht="15.75" x14ac:dyDescent="0.25">
      <c r="A18" s="51"/>
      <c r="B18" s="7" t="s">
        <v>85</v>
      </c>
      <c r="C18" s="46">
        <f>'4кв'!E26</f>
        <v>10065.1</v>
      </c>
      <c r="D18" s="50"/>
    </row>
    <row r="19" spans="1:5" ht="15.75" x14ac:dyDescent="0.25">
      <c r="A19" s="51"/>
      <c r="B19" s="55"/>
      <c r="C19" s="46"/>
      <c r="D19" s="50"/>
    </row>
    <row r="20" spans="1:5" ht="15.75" x14ac:dyDescent="0.25">
      <c r="A20" s="1"/>
      <c r="B20" s="56" t="s">
        <v>69</v>
      </c>
      <c r="C20" s="49">
        <f>SUM(C11:C15)</f>
        <v>121691.514</v>
      </c>
      <c r="D20" s="50"/>
      <c r="E20" s="53"/>
    </row>
    <row r="21" spans="1:5" ht="15.75" x14ac:dyDescent="0.25">
      <c r="A21" s="1"/>
      <c r="B21" s="57" t="s">
        <v>70</v>
      </c>
      <c r="C21" s="49">
        <f>C6+C9-C20</f>
        <v>25629.396000000008</v>
      </c>
      <c r="D21" s="50"/>
    </row>
    <row r="22" spans="1:5" ht="15.75" x14ac:dyDescent="0.25">
      <c r="A22" s="1"/>
      <c r="B22" s="44"/>
      <c r="C22" s="44"/>
      <c r="D22" s="50"/>
    </row>
    <row r="23" spans="1:5" ht="15.75" x14ac:dyDescent="0.25">
      <c r="A23" s="1"/>
      <c r="B23" s="58" t="s">
        <v>71</v>
      </c>
      <c r="C23" s="58"/>
      <c r="D23" s="50"/>
    </row>
    <row r="24" spans="1:5" ht="15.75" x14ac:dyDescent="0.25">
      <c r="A24" s="1"/>
      <c r="B24" s="58" t="s">
        <v>72</v>
      </c>
      <c r="C24" s="59">
        <v>15418.04</v>
      </c>
      <c r="D24" s="50"/>
    </row>
    <row r="25" spans="1:5" ht="15.75" x14ac:dyDescent="0.25">
      <c r="A25" s="1"/>
      <c r="B25" s="60" t="s">
        <v>73</v>
      </c>
      <c r="C25" s="59">
        <v>14208.4</v>
      </c>
      <c r="D25" s="50"/>
    </row>
    <row r="26" spans="1:5" ht="15.75" x14ac:dyDescent="0.25">
      <c r="A26" s="1"/>
      <c r="B26" s="58" t="s">
        <v>74</v>
      </c>
      <c r="C26" s="59">
        <f>C25-C24</f>
        <v>-1209.6400000000012</v>
      </c>
      <c r="D26" s="50"/>
    </row>
    <row r="27" spans="1:5" ht="15.75" x14ac:dyDescent="0.25">
      <c r="A27" s="1"/>
      <c r="B27" s="44"/>
      <c r="C27" s="44"/>
      <c r="D27" s="50"/>
    </row>
    <row r="28" spans="1:5" ht="15.75" x14ac:dyDescent="0.25">
      <c r="A28" s="1"/>
      <c r="B28" s="44"/>
      <c r="C28" s="44"/>
      <c r="D28" s="50"/>
    </row>
    <row r="29" spans="1:5" ht="15.75" x14ac:dyDescent="0.25">
      <c r="A29" s="1"/>
      <c r="B29" s="44"/>
      <c r="C29" s="44"/>
      <c r="D29" s="50"/>
    </row>
    <row r="30" spans="1:5" ht="15.75" x14ac:dyDescent="0.25">
      <c r="A30" s="1"/>
      <c r="B30" s="44"/>
      <c r="C30" s="44"/>
      <c r="D30" s="50"/>
    </row>
    <row r="31" spans="1:5" ht="15.75" x14ac:dyDescent="0.25">
      <c r="A31" s="1" t="s">
        <v>75</v>
      </c>
      <c r="B31" s="44" t="s">
        <v>76</v>
      </c>
      <c r="C31" s="44"/>
      <c r="D31" s="50"/>
    </row>
    <row r="32" spans="1:5" ht="15.75" x14ac:dyDescent="0.25">
      <c r="A32" s="1"/>
      <c r="B32" s="44" t="s">
        <v>77</v>
      </c>
      <c r="C32" s="44"/>
      <c r="D32" s="50"/>
    </row>
    <row r="33" spans="1:4" ht="15.75" x14ac:dyDescent="0.25">
      <c r="A33" s="1"/>
      <c r="B33" s="44" t="s">
        <v>78</v>
      </c>
      <c r="C33" s="44"/>
      <c r="D33" s="50"/>
    </row>
    <row r="34" spans="1:4" ht="15.75" x14ac:dyDescent="0.25">
      <c r="A34" s="1"/>
      <c r="B34" s="44"/>
      <c r="C34" s="44"/>
      <c r="D34" s="50"/>
    </row>
    <row r="35" spans="1:4" ht="15.75" x14ac:dyDescent="0.25">
      <c r="A35" s="1"/>
      <c r="B35" s="44"/>
      <c r="C35" s="44"/>
      <c r="D35" s="50"/>
    </row>
    <row r="36" spans="1:4" ht="15.75" x14ac:dyDescent="0.25">
      <c r="A36" s="1"/>
      <c r="B36" s="44" t="s">
        <v>79</v>
      </c>
      <c r="C36" s="44"/>
      <c r="D36" s="50"/>
    </row>
    <row r="37" spans="1:4" ht="15.75" x14ac:dyDescent="0.25">
      <c r="A37" s="1"/>
      <c r="B37" s="44"/>
      <c r="C37" s="44"/>
      <c r="D37" s="50"/>
    </row>
    <row r="38" spans="1:4" ht="15.75" x14ac:dyDescent="0.25">
      <c r="A38" s="1"/>
      <c r="B38" s="44"/>
      <c r="C38" s="44"/>
      <c r="D38" s="50"/>
    </row>
    <row r="39" spans="1:4" ht="15.75" x14ac:dyDescent="0.25">
      <c r="A39" s="1"/>
      <c r="B39" s="44"/>
      <c r="C39" s="44"/>
      <c r="D39" s="50"/>
    </row>
    <row r="40" spans="1:4" ht="15.75" x14ac:dyDescent="0.25">
      <c r="A40" s="1"/>
      <c r="B40" s="44"/>
      <c r="C40" s="44"/>
      <c r="D40" s="50"/>
    </row>
  </sheetData>
  <mergeCells count="6">
    <mergeCell ref="B10:C10"/>
    <mergeCell ref="A1:C1"/>
    <mergeCell ref="A2:C2"/>
    <mergeCell ref="A3:C3"/>
    <mergeCell ref="A4:C4"/>
    <mergeCell ref="A5:C5"/>
  </mergeCells>
  <printOptions horizontalCentered="1"/>
  <pageMargins left="0.31496062992125984" right="0.31496062992125984" top="0.98425196850393704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1кв</vt:lpstr>
      <vt:lpstr>2кв</vt:lpstr>
      <vt:lpstr>3кв</vt:lpstr>
      <vt:lpstr>4кв</vt:lpstr>
      <vt:lpstr>отчет</vt:lpstr>
      <vt:lpstr>'1кв'!Область_печати</vt:lpstr>
      <vt:lpstr>'2кв'!Область_печати</vt:lpstr>
      <vt:lpstr>'3кв'!Область_печати</vt:lpstr>
      <vt:lpstr>'4кв'!Область_печати</vt:lpstr>
      <vt:lpstr>отчет!Область_печати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2024-02-19T06:55:08Z</dcterms:modified>
</cp:coreProperties>
</file>